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suemailprod.sharepoint.com/sites/its-pmo/Shared Documents/Active Projects/PMO Templates/PM Templates/"/>
    </mc:Choice>
  </mc:AlternateContent>
  <xr:revisionPtr revIDLastSave="202" documentId="13_ncr:1_{778A4C61-08D5-41FB-B4DC-54902F24283F}" xr6:coauthVersionLast="47" xr6:coauthVersionMax="47" xr10:uidLastSave="{DF2449AA-6BBF-42EC-9F20-1F25304DD21E}"/>
  <bookViews>
    <workbookView xWindow="38280" yWindow="-120" windowWidth="38640" windowHeight="21240" tabRatio="918" xr2:uid="{00000000-000D-0000-FFFF-FFFF00000000}"/>
  </bookViews>
  <sheets>
    <sheet name="Dashboard" sheetId="9" r:id="rId1"/>
    <sheet name="Environment 1 - Test Plan" sheetId="7" r:id="rId2"/>
    <sheet name="Environment 2 - Test Plan" sheetId="14" r:id="rId3"/>
    <sheet name="Reference" sheetId="12" state="hidden" r:id="rId4"/>
    <sheet name="(Archived) Detailed Task List" sheetId="1" state="hidden" r:id="rId5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9" l="1"/>
  <c r="F9" i="9" s="1"/>
  <c r="C8" i="9" a="1"/>
  <c r="C8" i="9" s="1"/>
  <c r="C9" i="9" s="1"/>
  <c r="F25" i="9"/>
  <c r="C25" i="9"/>
  <c r="F7" i="9"/>
  <c r="C7" i="9"/>
  <c r="F22" i="9"/>
  <c r="F21" i="9"/>
  <c r="F20" i="9"/>
  <c r="F16" i="9"/>
  <c r="C12" i="9"/>
  <c r="F15" i="9"/>
  <c r="F14" i="9"/>
  <c r="F13" i="9"/>
  <c r="F12" i="9"/>
  <c r="C22" i="9"/>
  <c r="C21" i="9"/>
  <c r="C20" i="9"/>
  <c r="C16" i="9"/>
  <c r="C13" i="9"/>
  <c r="C14" i="9"/>
  <c r="C15" i="9"/>
  <c r="C23" i="9" l="1"/>
  <c r="F23" i="9"/>
  <c r="F24" i="9"/>
  <c r="F17" i="9"/>
  <c r="C24" i="9"/>
  <c r="C17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<sst xmlns="http://schemas.openxmlformats.org/spreadsheetml/2006/main" count="315" uniqueCount="174">
  <si>
    <t>Testing Dashboard</t>
  </si>
  <si>
    <t>Environment 1</t>
  </si>
  <si>
    <t>Environment 2</t>
  </si>
  <si>
    <t>Environment 1 Test and Issue Summary</t>
  </si>
  <si>
    <t>Environment 2 Test and Issue Summary</t>
  </si>
  <si>
    <t>Testing Start</t>
  </si>
  <si>
    <t>Testing End</t>
  </si>
  <si>
    <t>Total Testing Days</t>
  </si>
  <si>
    <t>Testing Days Remaining</t>
  </si>
  <si>
    <t>Testing Percentage Remaining</t>
  </si>
  <si>
    <t>Test Plan Results</t>
  </si>
  <si>
    <t>Pass</t>
  </si>
  <si>
    <t>Fail</t>
  </si>
  <si>
    <t>N/A</t>
  </si>
  <si>
    <t>(blank)</t>
  </si>
  <si>
    <t>Total Tests</t>
  </si>
  <si>
    <t>% Pass and N/A</t>
  </si>
  <si>
    <t>Issue Log</t>
  </si>
  <si>
    <t>Total Issues</t>
  </si>
  <si>
    <t>Resolved</t>
  </si>
  <si>
    <t>Unresolved</t>
  </si>
  <si>
    <t>% Resolved</t>
  </si>
  <si>
    <t>% UnResolved</t>
  </si>
  <si>
    <t>Count of UnResolved Showstopper</t>
  </si>
  <si>
    <t>Testing Progress</t>
  </si>
  <si>
    <t>Issue Progress</t>
  </si>
  <si>
    <t>Test #</t>
  </si>
  <si>
    <t>Test Name</t>
  </si>
  <si>
    <t>Test Details</t>
  </si>
  <si>
    <t>Primary Tester</t>
  </si>
  <si>
    <t>Secondary Tester</t>
  </si>
  <si>
    <t>Test Outcome</t>
  </si>
  <si>
    <t>Date completed</t>
  </si>
  <si>
    <t>Comments (if app)</t>
  </si>
  <si>
    <t>Issue Details</t>
  </si>
  <si>
    <t>Reported By</t>
  </si>
  <si>
    <t>Reported Date</t>
  </si>
  <si>
    <t>Priority</t>
  </si>
  <si>
    <t>Go-Live Showstopper?</t>
  </si>
  <si>
    <t>Resolved?</t>
  </si>
  <si>
    <t>Resolved By</t>
  </si>
  <si>
    <t>Resolved Date</t>
  </si>
  <si>
    <t>Resolution Details</t>
  </si>
  <si>
    <t>T1</t>
  </si>
  <si>
    <t>Test 1</t>
  </si>
  <si>
    <t>Test information</t>
  </si>
  <si>
    <t>Tester Name</t>
  </si>
  <si>
    <t>Other required to test</t>
  </si>
  <si>
    <t>T2</t>
  </si>
  <si>
    <t>Test 2</t>
  </si>
  <si>
    <t>Strange error</t>
  </si>
  <si>
    <t>Name</t>
  </si>
  <si>
    <t>Low</t>
  </si>
  <si>
    <t>No</t>
  </si>
  <si>
    <t>Yes</t>
  </si>
  <si>
    <t>Fixed it</t>
  </si>
  <si>
    <t>T3</t>
  </si>
  <si>
    <t>Test 3</t>
  </si>
  <si>
    <t>Errored out</t>
  </si>
  <si>
    <t>Medium</t>
  </si>
  <si>
    <t>T4</t>
  </si>
  <si>
    <t>Test 4</t>
  </si>
  <si>
    <t>Couldn't login</t>
  </si>
  <si>
    <t xml:space="preserve">High </t>
  </si>
  <si>
    <t xml:space="preserve"> </t>
  </si>
  <si>
    <t>Action/Task</t>
  </si>
  <si>
    <t>Resource Name</t>
  </si>
  <si>
    <t>Start</t>
  </si>
  <si>
    <t>End</t>
  </si>
  <si>
    <t>Comments</t>
  </si>
  <si>
    <t>Priority H-M-L</t>
  </si>
  <si>
    <t>Effort to Accomplish</t>
  </si>
  <si>
    <t>Service Now Ticket</t>
  </si>
  <si>
    <t>Perform P1, P2, P3 steps from Analyzer Output</t>
  </si>
  <si>
    <t>Paulette/Lee/Glen</t>
  </si>
  <si>
    <t>Waiting on direction from SCI on importance</t>
  </si>
  <si>
    <t>Identify Retrofits Needed</t>
  </si>
  <si>
    <t>See Retrofits tab/sheet</t>
  </si>
  <si>
    <t>Apply Retrofits</t>
  </si>
  <si>
    <t>Set up and configure Oracle Assets Command Center</t>
  </si>
  <si>
    <t>Glen</t>
  </si>
  <si>
    <t>https://www.oracle.com/a/ocom/docs/applications/ebusiness/ebs-enterprise-command-center-quick-start-guide.pdf</t>
  </si>
  <si>
    <t>Asset Reconciliation Dashboard</t>
  </si>
  <si>
    <t>Asset Cost Dashboard</t>
  </si>
  <si>
    <t>Asset Aging Dashboard</t>
  </si>
  <si>
    <t>Asset Location Dashboard</t>
  </si>
  <si>
    <t>Mass Transactions Dashboard</t>
  </si>
  <si>
    <t>Additions Pipeline Dashboard</t>
  </si>
  <si>
    <t>Set up and configure Payables Command Center</t>
  </si>
  <si>
    <t>Paulettte</t>
  </si>
  <si>
    <t>Set up and configure Receivables Command Center</t>
  </si>
  <si>
    <t>Lee</t>
  </si>
  <si>
    <t>Set up and configure Projects Command Center</t>
  </si>
  <si>
    <t>Research SSOgen software in place of LDAP</t>
  </si>
  <si>
    <t>Mark</t>
  </si>
  <si>
    <t>Quote sent from Dave Moore SCI.  ?It was decided NOT to buy SSOgen software?</t>
  </si>
  <si>
    <t>High Level Review of moving Access Databases to FIS</t>
  </si>
  <si>
    <t>See Access Databases tab/sheet</t>
  </si>
  <si>
    <t>Review 'Cost Share' Access Database for move to FIS</t>
  </si>
  <si>
    <t>10/22 - Getting access - virtual box</t>
  </si>
  <si>
    <t>Review 'Cost Share Staff' Access Database for move to FIS</t>
  </si>
  <si>
    <t>Cost share and Effort reports processes were documented by Angela Chauncey's group - I will find it and pass along</t>
  </si>
  <si>
    <t>Review 'Effort Reports' Access Database for move to FIS</t>
  </si>
  <si>
    <t>See above comments on cost share</t>
  </si>
  <si>
    <t xml:space="preserve">     Effort Reporting - look at module to see if EBS can handle get get out of Access</t>
  </si>
  <si>
    <t>Glen/Roger/Mark</t>
  </si>
  <si>
    <t>Keep Data Mart in mind</t>
  </si>
  <si>
    <t>Review 'NSF HERD' Access Database for move to FIS</t>
  </si>
  <si>
    <t xml:space="preserve">Glen is currently working on getting files for Joni, so IT knowledge is being developed there. I also attached Joni's process instructions to that related enhancement. </t>
  </si>
  <si>
    <t>Review 'Subawards' Access Database for move to FIS</t>
  </si>
  <si>
    <t>Joni might have documentation I can provide</t>
  </si>
  <si>
    <t>Review 'Consultant' Access Database for move to FIS</t>
  </si>
  <si>
    <t>Review 'Invoices New Message' Access Database for move to FIS</t>
  </si>
  <si>
    <t xml:space="preserve">Best documentation is probably the recorded session that Roger did on this process - Mark has listened to it. </t>
  </si>
  <si>
    <t>Review 'Fixed Assets' Access Database for move to FIS</t>
  </si>
  <si>
    <t>Review 'Annual Financial Report' Access Database for move to FIS</t>
  </si>
  <si>
    <t>Identify Improvements to Daily Processing using new functionality</t>
  </si>
  <si>
    <t xml:space="preserve">What new functionality in EBS can replace existing manual or custom functionality? Please list. </t>
  </si>
  <si>
    <t>Identify Improvements to Daily Processing - these appear to be changes to current processes. Will any of these be resolved by the upgrade? MOVED TO DAILY PROCESSING IMPROVEMENT TAB</t>
  </si>
  <si>
    <t>Angie/Memory/Brit/Aaron</t>
  </si>
  <si>
    <t>A/P-Can the Request Set KSU AP Invoice interface w/File Checking and Single Request Payables Open Interface Import be combined into 1 Request Set</t>
  </si>
  <si>
    <t>*Can we run a GMSA pre-check/Vendor check at time of batch (In Decisions)?</t>
  </si>
  <si>
    <t>A/P- As a stage two, can we also include Invoice Validation in the Request Set, but have it not complete if there are errors?</t>
  </si>
  <si>
    <t>*Stop and Need output to show what error is</t>
  </si>
  <si>
    <t>Can we automate the approving to FIS process (eliminate Decisions Batching)?</t>
  </si>
  <si>
    <t>*Need to run HRIS check and Vendor check prior to batching</t>
  </si>
  <si>
    <t>Could be a large project</t>
  </si>
  <si>
    <t>Reduce clicks in Payables Manager to Confirm payment batches</t>
  </si>
  <si>
    <t>Is there a way to display all records rather than only 10 per page or view last record in the payment confirmation screen?</t>
  </si>
  <si>
    <t>Submit a Ticket Now to look into</t>
  </si>
  <si>
    <t>Auto-post CC file-Send error report if exception occurs</t>
  </si>
  <si>
    <t>Draft Revenue- Combine into a Request Set</t>
  </si>
  <si>
    <t>&lt; 2hr</t>
  </si>
  <si>
    <t xml:space="preserve">Improve process messages </t>
  </si>
  <si>
    <t xml:space="preserve">For transfer of payments </t>
  </si>
  <si>
    <t>Improve process messages / error messages - Oracle Grants processes - award  is supposed to now be included on output reports</t>
  </si>
  <si>
    <t>Angie/Roger</t>
  </si>
  <si>
    <t xml:space="preserve">• GMS: Costing and Funds Check on Straight Time Labor  
• GMS: Costing and Funds Check on Straight Time Labor for a Range of Projects  
• GMS: Distribute Supplier Cost Adjustments and Funds Check  
• GMS: Distribute Supplier Cost Adjustments and Funds Check for a Range of Projects  
• GMS: Costing and Funds Check on Usage and Miscellaneous Costs  
• GMS: Costing and Funds Check on Expense Report Adjustments  
• EXC: Transaction Exception Details by PA Period  
Note: Report sections applicable to Grants include Accounts Payable Invoice Exceptions, Uncosted Transactions, and Costing Exceptions  
• EXC: Transaction Exception Details by GL Period  
Note: Report sections applicable to Grants include Accounts Payable Invoice Exceptions, Uncosted Transactions, and Costing Exceptions  
• AUD: Supplier Costs Interface Audit  
• PRC: Transaction Import  
</t>
  </si>
  <si>
    <t> </t>
  </si>
  <si>
    <t>Grants Processing</t>
  </si>
  <si>
    <t>Automate Recalc process when IDC rate is changed or updated - (identify which burden needs to be run to eliminate duplicates)</t>
  </si>
  <si>
    <t>Review how A/P transactions get marked - why some get marked and some do not (is it due to hard limits on account-manual intervention?)</t>
  </si>
  <si>
    <t>Budgets - Is it a possibility of budgets being transactional? Any updates in 12.2?</t>
  </si>
  <si>
    <t>Shannon/Roger/IT</t>
  </si>
  <si>
    <t>Credit/Debit Memo in Accounts Receivable for Grants - Do we have the functionality?</t>
  </si>
  <si>
    <t>Check Lockboxes for possibility of negative A/R's</t>
  </si>
  <si>
    <t>Automate Grant Award/Project creation</t>
  </si>
  <si>
    <t xml:space="preserve">Fixed Assets module capabilities - </t>
  </si>
  <si>
    <t>*NEW* Collect FA Property Information at Payment Level and flow into FA module</t>
  </si>
  <si>
    <t>Britt/Memory</t>
  </si>
  <si>
    <t>*NEW* Capture transaction numbers associated with property numbers and display transactional detail associated with each asset</t>
  </si>
  <si>
    <t>*NEW* Capture funding transaction detail associated with each asset and summarize, including TOP</t>
  </si>
  <si>
    <t>*NEW* Auto assign major and minor categories</t>
  </si>
  <si>
    <t>*NEW* Track CIP Payments using the subledger and use mass adds program when project is completed- Auto capture at the payment level and capture transaction detail</t>
  </si>
  <si>
    <t>*NEW* Capturing CIP and Property information from AiM/Facilities Invoice Voucher</t>
  </si>
  <si>
    <t>Grants module capabilities</t>
  </si>
  <si>
    <t>Research &amp; Identify the best location to capture contract numbers w/Vendors</t>
  </si>
  <si>
    <t>Verify Integrations are in place and working as desired</t>
  </si>
  <si>
    <t>Verfiy Check writing is working and fully compatible with printer</t>
  </si>
  <si>
    <t>See Documentation for &lt;diagram &gt;</t>
  </si>
  <si>
    <t xml:space="preserve">Verify Discoverer Reports </t>
  </si>
  <si>
    <t>Verify Data Mart/Cube</t>
  </si>
  <si>
    <t>Verify EForms</t>
  </si>
  <si>
    <t>Verify Java Web Start</t>
  </si>
  <si>
    <t>Verify Decisions</t>
  </si>
  <si>
    <t>Paulette/Lee/Glen/Shannon/Roger/Drue</t>
  </si>
  <si>
    <t>Verify Project invoicing</t>
  </si>
  <si>
    <t>Project invoicing - done outside FIS.  Per info from Alliance Conf - most Higher Ed users have separate systems to assist with this due to regulatory reasons 
This needs to work/integrate with the NEW version</t>
  </si>
  <si>
    <t xml:space="preserve">Project Grant number assignment (Random number generator for Grants) </t>
  </si>
  <si>
    <t xml:space="preserve">SPA ability to invoice: Discoverer reports 1) pulls who 2) pull invoice info to create invoice &gt; then  'Invoices New Message' Access Database </t>
  </si>
  <si>
    <t>very cumbersome</t>
  </si>
  <si>
    <t xml:space="preserve">Access DB, integrates into FIS - When assigning project number, </t>
  </si>
  <si>
    <t xml:space="preserve">Needs to be rebuilt - student wrote it years ago and never finished completely.  Needed updates have never been made, either. </t>
  </si>
  <si>
    <t xml:space="preserve">Verify database and environment name changes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</si>
</sst>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0"/>
      <name val="Times New Roman"/>
      <family val="1"/>
    </font>
    <font>
      <sz val="12"/>
      <color rgb="FF000000"/>
      <name val="Symbol"/>
      <family val="1"/>
      <charset val="2"/>
    </font>
    <font>
      <sz val="11"/>
      <color rgb="FF000000"/>
      <name val="Symbol"/>
      <family val="1"/>
      <charset val="2"/>
    </font>
    <font>
      <u/>
      <sz val="11"/>
      <color theme="10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DBDBDB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8" fillId="0" borderId="0" applyNumberFormat="0" applyFill="0" applyBorder="0" applyAlignment="0" applyProtection="0"/>
    <xf numFmtId="9" fontId="9" fillId="0" borderId="0" applyFont="0" applyFill="0" applyBorder="0" applyAlignment="0" applyProtection="0"/>
  </cellStyleXfs>
  <cellXfs count="61">
    <xf numFmtId="0" fontId="0" fillId="0" borderId="0" xfId="0"/>
    <xf numFmtId="0" fontId="2" fillId="0" borderId="0" xfId="0" applyFont="1"/>
    <xf numFmtId="0" fontId="0" fillId="0" borderId="0" xfId="0" applyAlignment="1">
      <alignment wrapText="1"/>
    </xf>
    <xf numFmtId="0" fontId="1" fillId="0" borderId="1" xfId="0" applyFont="1" applyBorder="1" applyAlignment="1">
      <alignment wrapText="1"/>
    </xf>
    <xf numFmtId="0" fontId="1" fillId="0" borderId="0" xfId="0" applyFont="1"/>
    <xf numFmtId="0" fontId="0" fillId="0" borderId="0" xfId="0" applyAlignment="1">
      <alignment horizontal="left" wrapText="1" indent="1"/>
    </xf>
    <xf numFmtId="0" fontId="0" fillId="0" borderId="0" xfId="0" applyAlignment="1">
      <alignment horizontal="center" wrapText="1"/>
    </xf>
    <xf numFmtId="0" fontId="0" fillId="0" borderId="0" xfId="0" applyAlignment="1">
      <alignment horizontal="left" vertical="top" wrapText="1" indent="1"/>
    </xf>
    <xf numFmtId="0" fontId="1" fillId="0" borderId="0" xfId="0" applyFont="1" applyAlignment="1">
      <alignment horizontal="left" vertical="top" wrapText="1"/>
    </xf>
    <xf numFmtId="0" fontId="0" fillId="0" borderId="0" xfId="0" applyAlignment="1">
      <alignment horizontal="left" vertical="top" wrapText="1" indent="2"/>
    </xf>
    <xf numFmtId="0" fontId="2" fillId="0" borderId="0" xfId="0" applyFont="1" applyAlignment="1">
      <alignment wrapText="1"/>
    </xf>
    <xf numFmtId="14" fontId="0" fillId="0" borderId="0" xfId="0" applyNumberFormat="1" applyAlignment="1">
      <alignment wrapText="1"/>
    </xf>
    <xf numFmtId="0" fontId="1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8" fillId="0" borderId="0" xfId="1" applyAlignment="1">
      <alignment wrapText="1"/>
    </xf>
    <xf numFmtId="0" fontId="4" fillId="2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3" fillId="2" borderId="0" xfId="0" applyFont="1" applyFill="1" applyAlignment="1">
      <alignment horizontal="left" wrapText="1" indent="1"/>
    </xf>
    <xf numFmtId="0" fontId="3" fillId="2" borderId="0" xfId="0" applyFont="1" applyFill="1" applyAlignment="1">
      <alignment horizontal="left" vertical="top" wrapText="1" indent="1"/>
    </xf>
    <xf numFmtId="0" fontId="5" fillId="2" borderId="0" xfId="0" applyFont="1" applyFill="1" applyAlignment="1">
      <alignment wrapText="1"/>
    </xf>
    <xf numFmtId="14" fontId="0" fillId="0" borderId="0" xfId="0" applyNumberFormat="1"/>
    <xf numFmtId="0" fontId="2" fillId="0" borderId="0" xfId="0" applyFont="1" applyAlignment="1">
      <alignment horizontal="center" wrapText="1"/>
    </xf>
    <xf numFmtId="0" fontId="0" fillId="0" borderId="2" xfId="0" applyBorder="1"/>
    <xf numFmtId="0" fontId="0" fillId="0" borderId="3" xfId="0" applyBorder="1" applyAlignment="1">
      <alignment wrapText="1"/>
    </xf>
    <xf numFmtId="0" fontId="0" fillId="0" borderId="3" xfId="0" applyBorder="1"/>
    <xf numFmtId="9" fontId="1" fillId="0" borderId="2" xfId="2" applyFont="1" applyBorder="1"/>
    <xf numFmtId="0" fontId="1" fillId="3" borderId="2" xfId="0" applyFont="1" applyFill="1" applyBorder="1" applyAlignment="1">
      <alignment wrapText="1"/>
    </xf>
    <xf numFmtId="0" fontId="1" fillId="3" borderId="2" xfId="0" applyFont="1" applyFill="1" applyBorder="1"/>
    <xf numFmtId="0" fontId="1" fillId="4" borderId="2" xfId="0" applyFont="1" applyFill="1" applyBorder="1"/>
    <xf numFmtId="0" fontId="0" fillId="0" borderId="4" xfId="0" applyBorder="1"/>
    <xf numFmtId="0" fontId="2" fillId="0" borderId="5" xfId="0" applyFont="1" applyBorder="1" applyAlignment="1">
      <alignment wrapText="1"/>
    </xf>
    <xf numFmtId="0" fontId="0" fillId="0" borderId="5" xfId="0" applyBorder="1" applyAlignment="1">
      <alignment wrapText="1"/>
    </xf>
    <xf numFmtId="0" fontId="0" fillId="0" borderId="6" xfId="0" applyBorder="1" applyAlignment="1">
      <alignment wrapText="1"/>
    </xf>
    <xf numFmtId="0" fontId="0" fillId="0" borderId="5" xfId="0" applyBorder="1"/>
    <xf numFmtId="0" fontId="0" fillId="0" borderId="6" xfId="0" applyBorder="1"/>
    <xf numFmtId="0" fontId="0" fillId="4" borderId="2" xfId="0" applyFill="1" applyBorder="1"/>
    <xf numFmtId="0" fontId="0" fillId="3" borderId="2" xfId="0" applyFill="1" applyBorder="1"/>
    <xf numFmtId="14" fontId="0" fillId="0" borderId="2" xfId="0" applyNumberFormat="1" applyBorder="1"/>
    <xf numFmtId="14" fontId="0" fillId="0" borderId="7" xfId="0" applyNumberFormat="1" applyBorder="1"/>
    <xf numFmtId="0" fontId="0" fillId="5" borderId="7" xfId="0" applyFill="1" applyBorder="1"/>
    <xf numFmtId="0" fontId="0" fillId="5" borderId="2" xfId="0" applyFill="1" applyBorder="1"/>
    <xf numFmtId="0" fontId="1" fillId="5" borderId="2" xfId="0" applyFont="1" applyFill="1" applyBorder="1"/>
    <xf numFmtId="0" fontId="1" fillId="0" borderId="2" xfId="0" applyFont="1" applyBorder="1"/>
    <xf numFmtId="0" fontId="1" fillId="0" borderId="2" xfId="2" applyNumberFormat="1" applyFont="1" applyBorder="1"/>
    <xf numFmtId="0" fontId="0" fillId="6" borderId="0" xfId="0" applyFill="1"/>
    <xf numFmtId="0" fontId="1" fillId="6" borderId="0" xfId="0" applyFont="1" applyFill="1"/>
    <xf numFmtId="0" fontId="0" fillId="6" borderId="0" xfId="0" applyFill="1" applyAlignment="1">
      <alignment wrapText="1"/>
    </xf>
    <xf numFmtId="0" fontId="0" fillId="7" borderId="0" xfId="0" applyFill="1"/>
    <xf numFmtId="0" fontId="1" fillId="7" borderId="0" xfId="0" applyFont="1" applyFill="1"/>
    <xf numFmtId="0" fontId="2" fillId="6" borderId="0" xfId="0" applyFont="1" applyFill="1" applyAlignment="1">
      <alignment wrapText="1"/>
    </xf>
    <xf numFmtId="0" fontId="12" fillId="5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5" borderId="8" xfId="0" applyFont="1" applyFill="1" applyBorder="1" applyAlignment="1">
      <alignment horizontal="center"/>
    </xf>
    <xf numFmtId="0" fontId="1" fillId="5" borderId="9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3" fillId="6" borderId="10" xfId="0" applyFont="1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0" fontId="11" fillId="4" borderId="2" xfId="0" applyFont="1" applyFill="1" applyBorder="1" applyAlignment="1">
      <alignment horizontal="center"/>
    </xf>
  </cellXfs>
  <cellStyles count="3">
    <cellStyle name="Hyperlink" xfId="1" builtinId="8"/>
    <cellStyle name="Normal" xfId="0" builtinId="0"/>
    <cellStyle name="Percent" xfId="2" builtin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oracle.com/a/ocom/docs/applications/ebusiness/ebs-enterprise-command-center-quick-start-guide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F93ECE-11AB-48A4-9399-3FAD04A08208}">
  <dimension ref="A1:G26"/>
  <sheetViews>
    <sheetView tabSelected="1" workbookViewId="0">
      <selection activeCell="C17" sqref="C17"/>
    </sheetView>
  </sheetViews>
  <sheetFormatPr defaultColWidth="9.140625" defaultRowHeight="15"/>
  <cols>
    <col min="1" max="1" width="9.140625" style="49"/>
    <col min="2" max="2" width="32.5703125" style="49" bestFit="1" customWidth="1"/>
    <col min="3" max="3" width="9.7109375" style="49" bestFit="1" customWidth="1"/>
    <col min="4" max="4" width="9.140625" style="49"/>
    <col min="5" max="5" width="32.5703125" style="49" bestFit="1" customWidth="1"/>
    <col min="6" max="6" width="8.7109375" style="49" bestFit="1" customWidth="1"/>
    <col min="7" max="16384" width="9.140625" style="49"/>
  </cols>
  <sheetData>
    <row r="1" spans="1:7">
      <c r="A1" s="46"/>
      <c r="B1" s="52" t="s">
        <v>0</v>
      </c>
      <c r="C1" s="52"/>
      <c r="D1" s="52"/>
      <c r="E1" s="52"/>
      <c r="F1" s="52"/>
      <c r="G1" s="46"/>
    </row>
    <row r="2" spans="1:7">
      <c r="A2" s="46"/>
      <c r="B2" s="52"/>
      <c r="C2" s="52"/>
      <c r="D2" s="52"/>
      <c r="E2" s="52"/>
      <c r="F2" s="52"/>
      <c r="G2" s="46"/>
    </row>
    <row r="3" spans="1:7" ht="23.25">
      <c r="A3" s="46"/>
      <c r="B3" s="58" t="s">
        <v>1</v>
      </c>
      <c r="C3" s="58"/>
      <c r="D3" s="46"/>
      <c r="E3" s="58" t="s">
        <v>2</v>
      </c>
      <c r="F3" s="58"/>
      <c r="G3" s="46"/>
    </row>
    <row r="4" spans="1:7">
      <c r="A4" s="46"/>
      <c r="B4" s="55" t="s">
        <v>3</v>
      </c>
      <c r="C4" s="56"/>
      <c r="D4" s="47"/>
      <c r="E4" s="57" t="s">
        <v>4</v>
      </c>
      <c r="F4" s="57"/>
      <c r="G4" s="46"/>
    </row>
    <row r="5" spans="1:7">
      <c r="A5" s="46"/>
      <c r="B5" s="41" t="s">
        <v>5</v>
      </c>
      <c r="C5" s="40">
        <v>44228</v>
      </c>
      <c r="D5" s="46"/>
      <c r="E5" s="41" t="s">
        <v>5</v>
      </c>
      <c r="F5" s="40">
        <v>44256</v>
      </c>
      <c r="G5" s="46"/>
    </row>
    <row r="6" spans="1:7">
      <c r="A6" s="46"/>
      <c r="B6" s="42" t="s">
        <v>6</v>
      </c>
      <c r="C6" s="39">
        <v>44256</v>
      </c>
      <c r="D6" s="46"/>
      <c r="E6" s="42" t="s">
        <v>6</v>
      </c>
      <c r="F6" s="39">
        <v>44287</v>
      </c>
      <c r="G6" s="46"/>
    </row>
    <row r="7" spans="1:7">
      <c r="A7" s="46"/>
      <c r="B7" s="42" t="s">
        <v>7</v>
      </c>
      <c r="C7" s="24">
        <f>C6-C5</f>
        <v>28</v>
      </c>
      <c r="D7" s="46"/>
      <c r="E7" s="42" t="s">
        <v>7</v>
      </c>
      <c r="F7" s="24">
        <f>F6-F5</f>
        <v>31</v>
      </c>
      <c r="G7" s="46"/>
    </row>
    <row r="8" spans="1:7">
      <c r="A8" s="46"/>
      <c r="B8" s="43" t="s">
        <v>8</v>
      </c>
      <c r="C8" s="44" cm="1">
        <f t="array" aca="1" ref="C8" ca="1">IF(C6-TODAY()&lt;=0,0,CD-TODAY())</f>
        <v>0</v>
      </c>
      <c r="D8" s="46"/>
      <c r="E8" s="43" t="s">
        <v>8</v>
      </c>
      <c r="F8" s="44">
        <f ca="1">IF(F6-TODAY()&lt;=0,0,F6-TODAY())</f>
        <v>0</v>
      </c>
      <c r="G8" s="46"/>
    </row>
    <row r="9" spans="1:7">
      <c r="A9" s="46"/>
      <c r="B9" s="43" t="s">
        <v>9</v>
      </c>
      <c r="C9" s="27">
        <f ca="1">IF(C8/C7 &lt;=0,0,C8/C7)</f>
        <v>0</v>
      </c>
      <c r="D9" s="46"/>
      <c r="E9" s="43" t="s">
        <v>9</v>
      </c>
      <c r="F9" s="27">
        <f ca="1">IF(F8/F7&lt;=0,0,F8/F7)</f>
        <v>0</v>
      </c>
      <c r="G9" s="46"/>
    </row>
    <row r="10" spans="1:7">
      <c r="A10" s="46"/>
      <c r="B10" s="46"/>
      <c r="C10" s="46"/>
      <c r="D10" s="46"/>
      <c r="E10" s="46"/>
      <c r="F10" s="46"/>
      <c r="G10" s="46"/>
    </row>
    <row r="11" spans="1:7" s="50" customFormat="1">
      <c r="A11" s="47"/>
      <c r="B11" s="53" t="s">
        <v>10</v>
      </c>
      <c r="C11" s="53"/>
      <c r="D11" s="47"/>
      <c r="E11" s="53" t="s">
        <v>10</v>
      </c>
      <c r="F11" s="53"/>
      <c r="G11" s="47"/>
    </row>
    <row r="12" spans="1:7">
      <c r="A12" s="46"/>
      <c r="B12" s="38" t="s">
        <v>11</v>
      </c>
      <c r="C12" s="24">
        <f>COUNTIF('Environment 1 - Test Plan'!F:F,Dashboard!B12)</f>
        <v>1</v>
      </c>
      <c r="D12" s="46"/>
      <c r="E12" s="38" t="s">
        <v>11</v>
      </c>
      <c r="F12" s="24">
        <f>COUNTIF('Environment 2 - Test Plan'!F:F,Dashboard!E12)</f>
        <v>0</v>
      </c>
      <c r="G12" s="46"/>
    </row>
    <row r="13" spans="1:7">
      <c r="A13" s="46"/>
      <c r="B13" s="38" t="s">
        <v>12</v>
      </c>
      <c r="C13" s="24">
        <f>COUNTIF('Environment 1 - Test Plan'!F:F,Dashboard!B13)</f>
        <v>2</v>
      </c>
      <c r="D13" s="46"/>
      <c r="E13" s="38" t="s">
        <v>12</v>
      </c>
      <c r="F13" s="24">
        <f>COUNTIF('Environment 2 - Test Plan'!F:F,Dashboard!E13)</f>
        <v>3</v>
      </c>
      <c r="G13" s="46"/>
    </row>
    <row r="14" spans="1:7">
      <c r="A14" s="46"/>
      <c r="B14" s="38" t="s">
        <v>13</v>
      </c>
      <c r="C14" s="24">
        <f>COUNTIF('Environment 1 - Test Plan'!F:F,Dashboard!B14)</f>
        <v>0</v>
      </c>
      <c r="D14" s="46"/>
      <c r="E14" s="38" t="s">
        <v>13</v>
      </c>
      <c r="F14" s="24">
        <f>COUNTIF('Environment 2 - Test Plan'!F:F,Dashboard!E14)</f>
        <v>0</v>
      </c>
      <c r="G14" s="46"/>
    </row>
    <row r="15" spans="1:7">
      <c r="A15" s="46"/>
      <c r="B15" s="38" t="s">
        <v>14</v>
      </c>
      <c r="C15" s="24">
        <f>COUNTIF('Environment 1 - Test Plan'!F:F,Dashboard!B15)</f>
        <v>0</v>
      </c>
      <c r="D15" s="46"/>
      <c r="E15" s="38" t="s">
        <v>14</v>
      </c>
      <c r="F15" s="24">
        <f>COUNTIF('Environment 2 - Test Plan'!F:F,Dashboard!E15)</f>
        <v>0</v>
      </c>
      <c r="G15" s="46"/>
    </row>
    <row r="16" spans="1:7">
      <c r="A16" s="46"/>
      <c r="B16" s="38" t="s">
        <v>15</v>
      </c>
      <c r="C16" s="24">
        <f>COUNTIF('Environment 1 - Test Plan'!A:A,"*")-2</f>
        <v>4</v>
      </c>
      <c r="D16" s="46"/>
      <c r="E16" s="38" t="s">
        <v>15</v>
      </c>
      <c r="F16" s="24">
        <f>COUNTIF('Environment 2 - Test Plan'!A:A,"*")-2</f>
        <v>3</v>
      </c>
      <c r="G16" s="46"/>
    </row>
    <row r="17" spans="1:7">
      <c r="A17" s="46"/>
      <c r="B17" s="29" t="s">
        <v>16</v>
      </c>
      <c r="C17" s="27">
        <f>(C12+C14)/C16</f>
        <v>0.25</v>
      </c>
      <c r="D17" s="46"/>
      <c r="E17" s="29" t="s">
        <v>16</v>
      </c>
      <c r="F17" s="27">
        <f>(F12+F14)/F16</f>
        <v>0</v>
      </c>
      <c r="G17" s="46"/>
    </row>
    <row r="18" spans="1:7">
      <c r="A18" s="46"/>
      <c r="B18" s="51"/>
      <c r="C18" s="48"/>
      <c r="D18" s="46"/>
      <c r="E18" s="46"/>
      <c r="F18" s="46"/>
      <c r="G18" s="46"/>
    </row>
    <row r="19" spans="1:7">
      <c r="A19" s="46"/>
      <c r="B19" s="54" t="s">
        <v>17</v>
      </c>
      <c r="C19" s="54"/>
      <c r="D19" s="46"/>
      <c r="E19" s="54" t="s">
        <v>17</v>
      </c>
      <c r="F19" s="54"/>
      <c r="G19" s="46"/>
    </row>
    <row r="20" spans="1:7">
      <c r="A20" s="46"/>
      <c r="B20" s="37" t="s">
        <v>18</v>
      </c>
      <c r="C20" s="24">
        <f>COUNTIF('Environment 1 - Test Plan'!I:I,"*")-2</f>
        <v>2</v>
      </c>
      <c r="D20" s="46"/>
      <c r="E20" s="37" t="s">
        <v>18</v>
      </c>
      <c r="F20" s="24">
        <f>COUNTIF('Environment 2 - Test Plan'!I:I,"*")-2</f>
        <v>3</v>
      </c>
      <c r="G20" s="46"/>
    </row>
    <row r="21" spans="1:7">
      <c r="A21" s="46"/>
      <c r="B21" s="37" t="s">
        <v>19</v>
      </c>
      <c r="C21" s="24">
        <f>COUNTIF('Environment 1 - Test Plan'!N:N, "Yes")</f>
        <v>1</v>
      </c>
      <c r="D21" s="46"/>
      <c r="E21" s="37" t="s">
        <v>19</v>
      </c>
      <c r="F21" s="24">
        <f>COUNTIF('Environment 2 - Test Plan'!N:N, "Yes")</f>
        <v>1</v>
      </c>
      <c r="G21" s="46"/>
    </row>
    <row r="22" spans="1:7">
      <c r="A22" s="46"/>
      <c r="B22" s="37" t="s">
        <v>20</v>
      </c>
      <c r="C22" s="24">
        <f>COUNTIF('Environment 1 - Test Plan'!N:N, "No")</f>
        <v>1</v>
      </c>
      <c r="D22" s="46"/>
      <c r="E22" s="37" t="s">
        <v>20</v>
      </c>
      <c r="F22" s="24">
        <f>COUNTIF('Environment 2 - Test Plan'!N:N, "No")</f>
        <v>2</v>
      </c>
      <c r="G22" s="46"/>
    </row>
    <row r="23" spans="1:7">
      <c r="A23" s="46"/>
      <c r="B23" s="30" t="s">
        <v>21</v>
      </c>
      <c r="C23" s="27">
        <f>C21/C20</f>
        <v>0.5</v>
      </c>
      <c r="D23" s="46"/>
      <c r="E23" s="30" t="s">
        <v>21</v>
      </c>
      <c r="F23" s="27">
        <f>F21/F20</f>
        <v>0.33333333333333331</v>
      </c>
      <c r="G23" s="46"/>
    </row>
    <row r="24" spans="1:7">
      <c r="A24" s="46"/>
      <c r="B24" s="30" t="s">
        <v>22</v>
      </c>
      <c r="C24" s="27">
        <f>C22/C20</f>
        <v>0.5</v>
      </c>
      <c r="D24" s="46"/>
      <c r="E24" s="30" t="s">
        <v>22</v>
      </c>
      <c r="F24" s="27">
        <f>F22/F20</f>
        <v>0.66666666666666663</v>
      </c>
      <c r="G24" s="46"/>
    </row>
    <row r="25" spans="1:7">
      <c r="A25" s="46"/>
      <c r="B25" s="30" t="s">
        <v>23</v>
      </c>
      <c r="C25" s="45">
        <f>COUNTIFS('Environment 1 - Test Plan'!M:M,"Yes",'Environment 1 - Test Plan'!N:N,"No")</f>
        <v>1</v>
      </c>
      <c r="D25" s="46"/>
      <c r="E25" s="30" t="s">
        <v>23</v>
      </c>
      <c r="F25" s="45">
        <f>COUNTIFS('Environment 2 - Test Plan'!M:M,"Yes",'Environment 2 - Test Plan'!N:N,"No")</f>
        <v>2</v>
      </c>
      <c r="G25" s="46"/>
    </row>
    <row r="26" spans="1:7">
      <c r="A26" s="46"/>
      <c r="B26" s="46"/>
      <c r="C26" s="46"/>
      <c r="D26" s="46"/>
      <c r="E26" s="46"/>
      <c r="F26" s="46"/>
      <c r="G26" s="46"/>
    </row>
  </sheetData>
  <mergeCells count="9">
    <mergeCell ref="B1:F2"/>
    <mergeCell ref="B11:C11"/>
    <mergeCell ref="B19:C19"/>
    <mergeCell ref="E11:F11"/>
    <mergeCell ref="E19:F19"/>
    <mergeCell ref="B4:C4"/>
    <mergeCell ref="E4:F4"/>
    <mergeCell ref="B3:C3"/>
    <mergeCell ref="E3:F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F5D9C-4500-4D30-89BC-8930DCD5B913}">
  <dimension ref="A1:Q100"/>
  <sheetViews>
    <sheetView workbookViewId="0">
      <pane ySplit="2" topLeftCell="A3" activePane="bottomLeft" state="frozen"/>
      <selection pane="bottomLeft" activeCell="C16" sqref="C16"/>
    </sheetView>
  </sheetViews>
  <sheetFormatPr defaultRowHeight="15"/>
  <cols>
    <col min="2" max="2" width="26.85546875" style="2" customWidth="1"/>
    <col min="3" max="3" width="31.85546875" style="2" customWidth="1"/>
    <col min="4" max="4" width="19.85546875" bestFit="1" customWidth="1"/>
    <col min="5" max="5" width="20.7109375" bestFit="1" customWidth="1"/>
    <col min="6" max="6" width="20.7109375" customWidth="1"/>
    <col min="7" max="7" width="15.28515625" bestFit="1" customWidth="1"/>
    <col min="8" max="8" width="30.28515625" style="2" customWidth="1"/>
    <col min="9" max="9" width="36.28515625" customWidth="1"/>
    <col min="10" max="10" width="14.28515625" customWidth="1"/>
    <col min="11" max="11" width="15.42578125" customWidth="1"/>
    <col min="12" max="12" width="15.85546875" customWidth="1"/>
    <col min="13" max="13" width="21.140625" bestFit="1" customWidth="1"/>
    <col min="14" max="14" width="11.28515625" customWidth="1"/>
    <col min="15" max="15" width="11.7109375" bestFit="1" customWidth="1"/>
    <col min="16" max="16" width="13.85546875" bestFit="1" customWidth="1"/>
    <col min="17" max="17" width="21.42578125" customWidth="1"/>
  </cols>
  <sheetData>
    <row r="1" spans="1:17" s="4" customFormat="1" ht="18.75">
      <c r="A1" s="59" t="s">
        <v>24</v>
      </c>
      <c r="B1" s="59"/>
      <c r="C1" s="59"/>
      <c r="D1" s="59"/>
      <c r="E1" s="59"/>
      <c r="F1" s="59"/>
      <c r="G1" s="59"/>
      <c r="H1" s="59"/>
      <c r="I1" s="60" t="s">
        <v>25</v>
      </c>
      <c r="J1" s="60"/>
      <c r="K1" s="60"/>
      <c r="L1" s="60"/>
      <c r="M1" s="60"/>
      <c r="N1" s="60"/>
      <c r="O1" s="60"/>
      <c r="P1" s="60"/>
      <c r="Q1" s="60"/>
    </row>
    <row r="2" spans="1:17">
      <c r="A2" s="28" t="s">
        <v>26</v>
      </c>
      <c r="B2" s="28" t="s">
        <v>27</v>
      </c>
      <c r="C2" s="29" t="s">
        <v>28</v>
      </c>
      <c r="D2" s="29" t="s">
        <v>29</v>
      </c>
      <c r="E2" s="29" t="s">
        <v>30</v>
      </c>
      <c r="F2" s="29" t="s">
        <v>31</v>
      </c>
      <c r="G2" s="29" t="s">
        <v>32</v>
      </c>
      <c r="H2" s="28" t="s">
        <v>33</v>
      </c>
      <c r="I2" s="30" t="s">
        <v>34</v>
      </c>
      <c r="J2" s="30" t="s">
        <v>35</v>
      </c>
      <c r="K2" s="30" t="s">
        <v>36</v>
      </c>
      <c r="L2" s="30" t="s">
        <v>37</v>
      </c>
      <c r="M2" s="30" t="s">
        <v>38</v>
      </c>
      <c r="N2" s="30" t="s">
        <v>39</v>
      </c>
      <c r="O2" s="30" t="s">
        <v>40</v>
      </c>
      <c r="P2" s="30" t="s">
        <v>41</v>
      </c>
      <c r="Q2" s="30" t="s">
        <v>42</v>
      </c>
    </row>
    <row r="3" spans="1:17">
      <c r="A3" t="s">
        <v>43</v>
      </c>
      <c r="B3" s="2" t="s">
        <v>44</v>
      </c>
      <c r="C3" s="2" t="s">
        <v>45</v>
      </c>
      <c r="D3" t="s">
        <v>46</v>
      </c>
      <c r="E3" t="s">
        <v>47</v>
      </c>
      <c r="F3" t="s">
        <v>11</v>
      </c>
      <c r="G3" s="22">
        <v>44250</v>
      </c>
      <c r="H3" s="31"/>
      <c r="Q3" s="31"/>
    </row>
    <row r="4" spans="1:17">
      <c r="A4" t="s">
        <v>48</v>
      </c>
      <c r="B4" s="2" t="s">
        <v>49</v>
      </c>
      <c r="C4" s="2" t="s">
        <v>45</v>
      </c>
      <c r="D4" t="s">
        <v>46</v>
      </c>
      <c r="E4" t="s">
        <v>47</v>
      </c>
      <c r="F4" t="s">
        <v>12</v>
      </c>
      <c r="G4" s="22">
        <v>44251</v>
      </c>
      <c r="H4" s="32"/>
      <c r="I4" t="s">
        <v>50</v>
      </c>
      <c r="J4" t="s">
        <v>51</v>
      </c>
      <c r="K4" s="22">
        <v>44252</v>
      </c>
      <c r="L4" t="s">
        <v>52</v>
      </c>
      <c r="M4" t="s">
        <v>53</v>
      </c>
      <c r="N4" t="s">
        <v>54</v>
      </c>
      <c r="O4" t="s">
        <v>51</v>
      </c>
      <c r="P4" s="22">
        <v>44252</v>
      </c>
      <c r="Q4" s="35" t="s">
        <v>55</v>
      </c>
    </row>
    <row r="5" spans="1:17">
      <c r="A5" t="s">
        <v>56</v>
      </c>
      <c r="B5" s="2" t="s">
        <v>57</v>
      </c>
      <c r="C5" s="2" t="s">
        <v>45</v>
      </c>
      <c r="D5" t="s">
        <v>46</v>
      </c>
      <c r="E5" t="s">
        <v>47</v>
      </c>
      <c r="F5" t="s">
        <v>12</v>
      </c>
      <c r="G5" s="22">
        <v>44252</v>
      </c>
      <c r="H5" s="32"/>
      <c r="I5" t="s">
        <v>58</v>
      </c>
      <c r="J5" t="s">
        <v>51</v>
      </c>
      <c r="K5" s="22">
        <v>44252</v>
      </c>
      <c r="L5" t="s">
        <v>59</v>
      </c>
      <c r="M5" t="s">
        <v>54</v>
      </c>
      <c r="N5" t="s">
        <v>53</v>
      </c>
      <c r="Q5" s="35"/>
    </row>
    <row r="6" spans="1:17">
      <c r="A6" t="s">
        <v>60</v>
      </c>
      <c r="B6" s="2" t="s">
        <v>61</v>
      </c>
      <c r="C6" s="10"/>
      <c r="G6" s="22"/>
      <c r="H6" s="33"/>
      <c r="Q6" s="35"/>
    </row>
    <row r="7" spans="1:17">
      <c r="H7" s="33"/>
      <c r="Q7" s="35"/>
    </row>
    <row r="8" spans="1:17">
      <c r="H8" s="33"/>
      <c r="Q8" s="35"/>
    </row>
    <row r="9" spans="1:17">
      <c r="H9" s="33"/>
      <c r="Q9" s="35"/>
    </row>
    <row r="10" spans="1:17">
      <c r="H10" s="33"/>
      <c r="Q10" s="35"/>
    </row>
    <row r="11" spans="1:17">
      <c r="H11" s="33"/>
      <c r="Q11" s="35"/>
    </row>
    <row r="12" spans="1:17">
      <c r="H12" s="33"/>
      <c r="Q12" s="35"/>
    </row>
    <row r="13" spans="1:17">
      <c r="H13" s="33"/>
      <c r="Q13" s="35"/>
    </row>
    <row r="14" spans="1:17">
      <c r="H14" s="33"/>
      <c r="Q14" s="35"/>
    </row>
    <row r="15" spans="1:17">
      <c r="H15" s="33"/>
      <c r="Q15" s="35"/>
    </row>
    <row r="16" spans="1:17">
      <c r="H16" s="33"/>
      <c r="Q16" s="35"/>
    </row>
    <row r="17" spans="8:17">
      <c r="H17" s="33"/>
      <c r="Q17" s="35"/>
    </row>
    <row r="18" spans="8:17">
      <c r="H18" s="33"/>
      <c r="Q18" s="35"/>
    </row>
    <row r="19" spans="8:17">
      <c r="H19" s="33"/>
      <c r="Q19" s="35"/>
    </row>
    <row r="20" spans="8:17">
      <c r="H20" s="33"/>
      <c r="Q20" s="35"/>
    </row>
    <row r="21" spans="8:17">
      <c r="H21" s="33"/>
      <c r="Q21" s="35"/>
    </row>
    <row r="22" spans="8:17">
      <c r="H22" s="33"/>
      <c r="Q22" s="35"/>
    </row>
    <row r="23" spans="8:17">
      <c r="H23" s="33"/>
      <c r="Q23" s="35"/>
    </row>
    <row r="24" spans="8:17">
      <c r="H24" s="33"/>
      <c r="Q24" s="35"/>
    </row>
    <row r="25" spans="8:17">
      <c r="H25" s="33"/>
      <c r="Q25" s="35"/>
    </row>
    <row r="26" spans="8:17">
      <c r="H26" s="33"/>
      <c r="Q26" s="35"/>
    </row>
    <row r="27" spans="8:17">
      <c r="H27" s="33"/>
      <c r="Q27" s="35"/>
    </row>
    <row r="28" spans="8:17">
      <c r="H28" s="33"/>
      <c r="Q28" s="35"/>
    </row>
    <row r="29" spans="8:17">
      <c r="H29" s="33"/>
      <c r="Q29" s="35"/>
    </row>
    <row r="30" spans="8:17">
      <c r="H30" s="33"/>
      <c r="Q30" s="35"/>
    </row>
    <row r="31" spans="8:17">
      <c r="H31" s="33"/>
      <c r="Q31" s="35"/>
    </row>
    <row r="32" spans="8:17">
      <c r="H32" s="33"/>
      <c r="Q32" s="35"/>
    </row>
    <row r="33" spans="8:17">
      <c r="H33" s="33"/>
      <c r="Q33" s="35"/>
    </row>
    <row r="34" spans="8:17">
      <c r="H34" s="33"/>
      <c r="Q34" s="35"/>
    </row>
    <row r="35" spans="8:17">
      <c r="H35" s="33"/>
      <c r="Q35" s="35"/>
    </row>
    <row r="36" spans="8:17">
      <c r="H36" s="33"/>
      <c r="Q36" s="35"/>
    </row>
    <row r="37" spans="8:17">
      <c r="H37" s="33"/>
      <c r="Q37" s="35"/>
    </row>
    <row r="38" spans="8:17">
      <c r="H38" s="33"/>
      <c r="Q38" s="35"/>
    </row>
    <row r="39" spans="8:17">
      <c r="H39" s="33"/>
      <c r="Q39" s="35"/>
    </row>
    <row r="40" spans="8:17">
      <c r="H40" s="33"/>
      <c r="Q40" s="35"/>
    </row>
    <row r="41" spans="8:17">
      <c r="H41" s="33"/>
      <c r="Q41" s="35"/>
    </row>
    <row r="42" spans="8:17">
      <c r="H42" s="33"/>
      <c r="Q42" s="35"/>
    </row>
    <row r="43" spans="8:17">
      <c r="H43" s="33"/>
      <c r="Q43" s="35"/>
    </row>
    <row r="44" spans="8:17">
      <c r="H44" s="33"/>
      <c r="Q44" s="35"/>
    </row>
    <row r="45" spans="8:17">
      <c r="H45" s="33"/>
      <c r="Q45" s="35"/>
    </row>
    <row r="46" spans="8:17">
      <c r="H46" s="33"/>
      <c r="Q46" s="35"/>
    </row>
    <row r="47" spans="8:17">
      <c r="H47" s="33"/>
      <c r="Q47" s="35"/>
    </row>
    <row r="48" spans="8:17">
      <c r="H48" s="33"/>
      <c r="Q48" s="35"/>
    </row>
    <row r="49" spans="8:17">
      <c r="H49" s="33"/>
      <c r="Q49" s="35"/>
    </row>
    <row r="50" spans="8:17">
      <c r="H50" s="33"/>
      <c r="Q50" s="35"/>
    </row>
    <row r="51" spans="8:17">
      <c r="H51" s="33"/>
      <c r="Q51" s="35"/>
    </row>
    <row r="52" spans="8:17">
      <c r="H52" s="33"/>
      <c r="Q52" s="35"/>
    </row>
    <row r="53" spans="8:17">
      <c r="H53" s="33"/>
      <c r="Q53" s="35"/>
    </row>
    <row r="54" spans="8:17">
      <c r="H54" s="33"/>
      <c r="Q54" s="35"/>
    </row>
    <row r="55" spans="8:17">
      <c r="H55" s="33"/>
      <c r="Q55" s="35"/>
    </row>
    <row r="56" spans="8:17">
      <c r="H56" s="33"/>
      <c r="Q56" s="35"/>
    </row>
    <row r="57" spans="8:17">
      <c r="H57" s="33"/>
      <c r="Q57" s="35"/>
    </row>
    <row r="58" spans="8:17">
      <c r="H58" s="33"/>
      <c r="Q58" s="35"/>
    </row>
    <row r="59" spans="8:17">
      <c r="H59" s="33"/>
      <c r="Q59" s="35"/>
    </row>
    <row r="60" spans="8:17">
      <c r="H60" s="33"/>
      <c r="Q60" s="35"/>
    </row>
    <row r="61" spans="8:17">
      <c r="H61" s="33"/>
      <c r="Q61" s="35"/>
    </row>
    <row r="62" spans="8:17">
      <c r="H62" s="33"/>
      <c r="Q62" s="35"/>
    </row>
    <row r="63" spans="8:17">
      <c r="H63" s="33"/>
      <c r="Q63" s="35"/>
    </row>
    <row r="64" spans="8:17">
      <c r="H64" s="33"/>
      <c r="Q64" s="35"/>
    </row>
    <row r="65" spans="8:17">
      <c r="H65" s="33"/>
      <c r="Q65" s="35"/>
    </row>
    <row r="66" spans="8:17">
      <c r="H66" s="33"/>
      <c r="Q66" s="35"/>
    </row>
    <row r="67" spans="8:17">
      <c r="H67" s="33"/>
      <c r="Q67" s="35"/>
    </row>
    <row r="68" spans="8:17">
      <c r="H68" s="33"/>
      <c r="Q68" s="35"/>
    </row>
    <row r="69" spans="8:17">
      <c r="H69" s="33"/>
      <c r="Q69" s="35"/>
    </row>
    <row r="70" spans="8:17">
      <c r="H70" s="33"/>
      <c r="Q70" s="35"/>
    </row>
    <row r="71" spans="8:17">
      <c r="H71" s="33"/>
      <c r="Q71" s="35"/>
    </row>
    <row r="72" spans="8:17">
      <c r="H72" s="33"/>
      <c r="Q72" s="35"/>
    </row>
    <row r="73" spans="8:17">
      <c r="H73" s="33"/>
      <c r="Q73" s="35"/>
    </row>
    <row r="74" spans="8:17">
      <c r="H74" s="33"/>
      <c r="Q74" s="35"/>
    </row>
    <row r="75" spans="8:17">
      <c r="H75" s="33"/>
      <c r="Q75" s="35"/>
    </row>
    <row r="76" spans="8:17">
      <c r="H76" s="33"/>
      <c r="Q76" s="35"/>
    </row>
    <row r="77" spans="8:17">
      <c r="H77" s="33"/>
      <c r="Q77" s="35"/>
    </row>
    <row r="78" spans="8:17">
      <c r="H78" s="33"/>
      <c r="Q78" s="35"/>
    </row>
    <row r="79" spans="8:17">
      <c r="H79" s="33"/>
      <c r="Q79" s="35"/>
    </row>
    <row r="80" spans="8:17">
      <c r="H80" s="33"/>
      <c r="Q80" s="35"/>
    </row>
    <row r="81" spans="8:17">
      <c r="H81" s="33"/>
      <c r="Q81" s="35"/>
    </row>
    <row r="82" spans="8:17">
      <c r="H82" s="33"/>
      <c r="Q82" s="35"/>
    </row>
    <row r="83" spans="8:17">
      <c r="H83" s="33"/>
      <c r="Q83" s="35"/>
    </row>
    <row r="84" spans="8:17">
      <c r="H84" s="33"/>
      <c r="Q84" s="35"/>
    </row>
    <row r="85" spans="8:17">
      <c r="H85" s="33"/>
      <c r="Q85" s="35"/>
    </row>
    <row r="86" spans="8:17">
      <c r="H86" s="33"/>
      <c r="Q86" s="35"/>
    </row>
    <row r="87" spans="8:17">
      <c r="H87" s="33"/>
      <c r="Q87" s="35"/>
    </row>
    <row r="88" spans="8:17">
      <c r="H88" s="33"/>
      <c r="Q88" s="35"/>
    </row>
    <row r="89" spans="8:17">
      <c r="H89" s="33"/>
      <c r="Q89" s="35"/>
    </row>
    <row r="90" spans="8:17">
      <c r="H90" s="33"/>
      <c r="Q90" s="35"/>
    </row>
    <row r="91" spans="8:17">
      <c r="H91" s="33"/>
      <c r="Q91" s="35"/>
    </row>
    <row r="92" spans="8:17">
      <c r="H92" s="33"/>
      <c r="Q92" s="35"/>
    </row>
    <row r="93" spans="8:17">
      <c r="H93" s="33"/>
      <c r="Q93" s="35"/>
    </row>
    <row r="94" spans="8:17">
      <c r="H94" s="33"/>
      <c r="Q94" s="35"/>
    </row>
    <row r="95" spans="8:17">
      <c r="H95" s="33"/>
      <c r="Q95" s="35"/>
    </row>
    <row r="96" spans="8:17">
      <c r="H96" s="33"/>
      <c r="Q96" s="35"/>
    </row>
    <row r="97" spans="1:17">
      <c r="H97" s="33"/>
      <c r="Q97" s="35"/>
    </row>
    <row r="98" spans="1:17">
      <c r="H98" s="33"/>
      <c r="Q98" s="35"/>
    </row>
    <row r="99" spans="1:17">
      <c r="H99" s="33"/>
      <c r="Q99" s="35"/>
    </row>
    <row r="100" spans="1:17">
      <c r="A100" s="26"/>
      <c r="B100" s="25"/>
      <c r="C100" s="25"/>
      <c r="D100" s="26"/>
      <c r="E100" s="26"/>
      <c r="F100" s="26"/>
      <c r="G100" s="26"/>
      <c r="H100" s="34"/>
      <c r="I100" s="26"/>
      <c r="J100" s="26"/>
      <c r="K100" s="26"/>
      <c r="L100" s="26"/>
      <c r="O100" s="26"/>
      <c r="P100" s="26"/>
      <c r="Q100" s="36"/>
    </row>
  </sheetData>
  <mergeCells count="2">
    <mergeCell ref="A1:H1"/>
    <mergeCell ref="I1:Q1"/>
  </mergeCells>
  <phoneticPr fontId="10" type="noConversion"/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D4B555D5-30B7-47CD-96E5-78F7DC967CA9}">
          <x14:formula1>
            <xm:f>Reference!$A$1:$A$4</xm:f>
          </x14:formula1>
          <xm:sqref>F3:F100</xm:sqref>
        </x14:dataValidation>
        <x14:dataValidation type="list" allowBlank="1" showInputMessage="1" showErrorMessage="1" xr:uid="{BDA9151F-9969-4992-AE86-65AD18BB80BF}">
          <x14:formula1>
            <xm:f>Reference!$B$1:$B$4</xm:f>
          </x14:formula1>
          <xm:sqref>L3:L100</xm:sqref>
        </x14:dataValidation>
        <x14:dataValidation type="list" allowBlank="1" showInputMessage="1" showErrorMessage="1" xr:uid="{2609BF7D-D8CB-41C5-9091-A504DB5B2094}">
          <x14:formula1>
            <xm:f>Reference!$C$1:$C$3</xm:f>
          </x14:formula1>
          <xm:sqref>M3:N100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2CB548-C466-4724-B67E-DC998DB95889}">
  <dimension ref="A1:Q100"/>
  <sheetViews>
    <sheetView workbookViewId="0">
      <pane ySplit="2" topLeftCell="A3" activePane="bottomLeft" state="frozen"/>
      <selection pane="bottomLeft" activeCell="F3" sqref="F3"/>
    </sheetView>
  </sheetViews>
  <sheetFormatPr defaultRowHeight="15"/>
  <cols>
    <col min="2" max="2" width="26.85546875" style="2" customWidth="1"/>
    <col min="3" max="3" width="31.85546875" style="2" customWidth="1"/>
    <col min="4" max="4" width="19.85546875" bestFit="1" customWidth="1"/>
    <col min="5" max="5" width="20.7109375" bestFit="1" customWidth="1"/>
    <col min="6" max="6" width="20.7109375" customWidth="1"/>
    <col min="7" max="7" width="15.28515625" bestFit="1" customWidth="1"/>
    <col min="8" max="8" width="30.28515625" style="2" customWidth="1"/>
    <col min="9" max="9" width="36.28515625" customWidth="1"/>
    <col min="10" max="10" width="14.28515625" customWidth="1"/>
    <col min="11" max="11" width="15.42578125" customWidth="1"/>
    <col min="12" max="12" width="15.85546875" customWidth="1"/>
    <col min="13" max="13" width="21.140625" bestFit="1" customWidth="1"/>
    <col min="14" max="14" width="11.28515625" customWidth="1"/>
    <col min="15" max="15" width="11.7109375" bestFit="1" customWidth="1"/>
    <col min="16" max="16" width="13.85546875" bestFit="1" customWidth="1"/>
    <col min="17" max="17" width="21.42578125" customWidth="1"/>
  </cols>
  <sheetData>
    <row r="1" spans="1:17" s="4" customFormat="1" ht="18.75">
      <c r="A1" s="59" t="s">
        <v>24</v>
      </c>
      <c r="B1" s="59"/>
      <c r="C1" s="59"/>
      <c r="D1" s="59"/>
      <c r="E1" s="59"/>
      <c r="F1" s="59"/>
      <c r="G1" s="59"/>
      <c r="H1" s="59"/>
      <c r="I1" s="60" t="s">
        <v>25</v>
      </c>
      <c r="J1" s="60"/>
      <c r="K1" s="60"/>
      <c r="L1" s="60"/>
      <c r="M1" s="60"/>
      <c r="N1" s="60"/>
      <c r="O1" s="60"/>
      <c r="P1" s="60"/>
      <c r="Q1" s="60"/>
    </row>
    <row r="2" spans="1:17">
      <c r="A2" s="28" t="s">
        <v>26</v>
      </c>
      <c r="B2" s="28" t="s">
        <v>27</v>
      </c>
      <c r="C2" s="29" t="s">
        <v>28</v>
      </c>
      <c r="D2" s="29" t="s">
        <v>29</v>
      </c>
      <c r="E2" s="29" t="s">
        <v>30</v>
      </c>
      <c r="F2" s="29" t="s">
        <v>31</v>
      </c>
      <c r="G2" s="29" t="s">
        <v>32</v>
      </c>
      <c r="H2" s="28" t="s">
        <v>33</v>
      </c>
      <c r="I2" s="30" t="s">
        <v>34</v>
      </c>
      <c r="J2" s="30" t="s">
        <v>35</v>
      </c>
      <c r="K2" s="30" t="s">
        <v>36</v>
      </c>
      <c r="L2" s="30" t="s">
        <v>37</v>
      </c>
      <c r="M2" s="30" t="s">
        <v>38</v>
      </c>
      <c r="N2" s="30" t="s">
        <v>39</v>
      </c>
      <c r="O2" s="30" t="s">
        <v>40</v>
      </c>
      <c r="P2" s="30" t="s">
        <v>41</v>
      </c>
      <c r="Q2" s="30" t="s">
        <v>42</v>
      </c>
    </row>
    <row r="3" spans="1:17">
      <c r="A3" t="s">
        <v>43</v>
      </c>
      <c r="B3" s="2" t="s">
        <v>44</v>
      </c>
      <c r="C3" s="2" t="s">
        <v>45</v>
      </c>
      <c r="D3" t="s">
        <v>46</v>
      </c>
      <c r="E3" t="s">
        <v>47</v>
      </c>
      <c r="F3" t="s">
        <v>12</v>
      </c>
      <c r="G3" s="22">
        <v>44250</v>
      </c>
      <c r="H3" s="31"/>
      <c r="I3" t="s">
        <v>62</v>
      </c>
      <c r="J3" t="s">
        <v>51</v>
      </c>
      <c r="K3" s="22">
        <v>44252</v>
      </c>
      <c r="L3" t="s">
        <v>63</v>
      </c>
      <c r="M3" t="s">
        <v>54</v>
      </c>
      <c r="N3" t="s">
        <v>53</v>
      </c>
      <c r="P3" s="22"/>
      <c r="Q3" s="35"/>
    </row>
    <row r="4" spans="1:17">
      <c r="A4" t="s">
        <v>48</v>
      </c>
      <c r="B4" s="2" t="s">
        <v>49</v>
      </c>
      <c r="C4" s="2" t="s">
        <v>45</v>
      </c>
      <c r="D4" t="s">
        <v>46</v>
      </c>
      <c r="E4" t="s">
        <v>47</v>
      </c>
      <c r="F4" t="s">
        <v>12</v>
      </c>
      <c r="G4" s="22">
        <v>44251</v>
      </c>
      <c r="H4" s="32"/>
      <c r="I4" t="s">
        <v>50</v>
      </c>
      <c r="J4" t="s">
        <v>51</v>
      </c>
      <c r="K4" s="22">
        <v>44252</v>
      </c>
      <c r="L4" t="s">
        <v>52</v>
      </c>
      <c r="M4" t="s">
        <v>53</v>
      </c>
      <c r="N4" t="s">
        <v>54</v>
      </c>
      <c r="O4" t="s">
        <v>51</v>
      </c>
      <c r="P4" s="22">
        <v>44252</v>
      </c>
      <c r="Q4" s="35" t="s">
        <v>55</v>
      </c>
    </row>
    <row r="5" spans="1:17">
      <c r="A5" t="s">
        <v>56</v>
      </c>
      <c r="B5" s="2" t="s">
        <v>57</v>
      </c>
      <c r="C5" s="2" t="s">
        <v>45</v>
      </c>
      <c r="D5" t="s">
        <v>46</v>
      </c>
      <c r="E5" t="s">
        <v>47</v>
      </c>
      <c r="F5" t="s">
        <v>12</v>
      </c>
      <c r="G5" s="22">
        <v>44252</v>
      </c>
      <c r="H5" s="32"/>
      <c r="I5" t="s">
        <v>58</v>
      </c>
      <c r="J5" t="s">
        <v>51</v>
      </c>
      <c r="K5" s="22">
        <v>44252</v>
      </c>
      <c r="L5" t="s">
        <v>59</v>
      </c>
      <c r="M5" t="s">
        <v>54</v>
      </c>
      <c r="N5" t="s">
        <v>53</v>
      </c>
      <c r="Q5" s="35"/>
    </row>
    <row r="6" spans="1:17">
      <c r="C6" s="10"/>
      <c r="G6" s="22"/>
      <c r="H6" s="33"/>
      <c r="Q6" s="35"/>
    </row>
    <row r="7" spans="1:17">
      <c r="H7" s="33"/>
      <c r="Q7" s="35"/>
    </row>
    <row r="8" spans="1:17">
      <c r="H8" s="33"/>
      <c r="Q8" s="35"/>
    </row>
    <row r="9" spans="1:17">
      <c r="H9" s="33"/>
      <c r="Q9" s="35"/>
    </row>
    <row r="10" spans="1:17">
      <c r="H10" s="33"/>
      <c r="Q10" s="35"/>
    </row>
    <row r="11" spans="1:17">
      <c r="H11" s="33"/>
      <c r="Q11" s="35"/>
    </row>
    <row r="12" spans="1:17">
      <c r="H12" s="33"/>
      <c r="Q12" s="35"/>
    </row>
    <row r="13" spans="1:17">
      <c r="H13" s="33"/>
      <c r="Q13" s="35"/>
    </row>
    <row r="14" spans="1:17">
      <c r="H14" s="33"/>
      <c r="Q14" s="35"/>
    </row>
    <row r="15" spans="1:17">
      <c r="H15" s="33"/>
      <c r="Q15" s="35"/>
    </row>
    <row r="16" spans="1:17">
      <c r="H16" s="33"/>
      <c r="Q16" s="35"/>
    </row>
    <row r="17" spans="8:17">
      <c r="H17" s="33"/>
      <c r="Q17" s="35"/>
    </row>
    <row r="18" spans="8:17">
      <c r="H18" s="33"/>
      <c r="Q18" s="35"/>
    </row>
    <row r="19" spans="8:17">
      <c r="H19" s="33"/>
      <c r="Q19" s="35"/>
    </row>
    <row r="20" spans="8:17">
      <c r="H20" s="33"/>
      <c r="Q20" s="35"/>
    </row>
    <row r="21" spans="8:17">
      <c r="H21" s="33"/>
      <c r="Q21" s="35"/>
    </row>
    <row r="22" spans="8:17">
      <c r="H22" s="33"/>
      <c r="Q22" s="35"/>
    </row>
    <row r="23" spans="8:17">
      <c r="H23" s="33"/>
      <c r="Q23" s="35"/>
    </row>
    <row r="24" spans="8:17">
      <c r="H24" s="33"/>
      <c r="Q24" s="35"/>
    </row>
    <row r="25" spans="8:17">
      <c r="H25" s="33"/>
      <c r="Q25" s="35"/>
    </row>
    <row r="26" spans="8:17">
      <c r="H26" s="33"/>
      <c r="Q26" s="35"/>
    </row>
    <row r="27" spans="8:17">
      <c r="H27" s="33"/>
      <c r="Q27" s="35"/>
    </row>
    <row r="28" spans="8:17">
      <c r="H28" s="33"/>
      <c r="Q28" s="35"/>
    </row>
    <row r="29" spans="8:17">
      <c r="H29" s="33"/>
      <c r="Q29" s="35"/>
    </row>
    <row r="30" spans="8:17">
      <c r="H30" s="33"/>
      <c r="Q30" s="35"/>
    </row>
    <row r="31" spans="8:17">
      <c r="H31" s="33"/>
      <c r="Q31" s="35"/>
    </row>
    <row r="32" spans="8:17">
      <c r="H32" s="33"/>
      <c r="Q32" s="35"/>
    </row>
    <row r="33" spans="8:17">
      <c r="H33" s="33"/>
      <c r="Q33" s="35"/>
    </row>
    <row r="34" spans="8:17">
      <c r="H34" s="33"/>
      <c r="Q34" s="35"/>
    </row>
    <row r="35" spans="8:17">
      <c r="H35" s="33"/>
      <c r="Q35" s="35"/>
    </row>
    <row r="36" spans="8:17">
      <c r="H36" s="33"/>
      <c r="Q36" s="35"/>
    </row>
    <row r="37" spans="8:17">
      <c r="H37" s="33"/>
      <c r="Q37" s="35"/>
    </row>
    <row r="38" spans="8:17">
      <c r="H38" s="33"/>
      <c r="Q38" s="35"/>
    </row>
    <row r="39" spans="8:17">
      <c r="H39" s="33"/>
      <c r="Q39" s="35"/>
    </row>
    <row r="40" spans="8:17">
      <c r="H40" s="33"/>
      <c r="Q40" s="35"/>
    </row>
    <row r="41" spans="8:17">
      <c r="H41" s="33"/>
      <c r="Q41" s="35"/>
    </row>
    <row r="42" spans="8:17">
      <c r="H42" s="33"/>
      <c r="Q42" s="35"/>
    </row>
    <row r="43" spans="8:17">
      <c r="H43" s="33"/>
      <c r="Q43" s="35"/>
    </row>
    <row r="44" spans="8:17">
      <c r="H44" s="33"/>
      <c r="Q44" s="35"/>
    </row>
    <row r="45" spans="8:17">
      <c r="H45" s="33"/>
      <c r="Q45" s="35"/>
    </row>
    <row r="46" spans="8:17">
      <c r="H46" s="33"/>
      <c r="Q46" s="35"/>
    </row>
    <row r="47" spans="8:17">
      <c r="H47" s="33"/>
      <c r="Q47" s="35"/>
    </row>
    <row r="48" spans="8:17">
      <c r="H48" s="33"/>
      <c r="Q48" s="35"/>
    </row>
    <row r="49" spans="8:17">
      <c r="H49" s="33"/>
      <c r="Q49" s="35"/>
    </row>
    <row r="50" spans="8:17">
      <c r="H50" s="33"/>
      <c r="Q50" s="35"/>
    </row>
    <row r="51" spans="8:17">
      <c r="H51" s="33"/>
      <c r="Q51" s="35"/>
    </row>
    <row r="52" spans="8:17">
      <c r="H52" s="33"/>
      <c r="Q52" s="35"/>
    </row>
    <row r="53" spans="8:17">
      <c r="H53" s="33"/>
      <c r="Q53" s="35"/>
    </row>
    <row r="54" spans="8:17">
      <c r="H54" s="33"/>
      <c r="Q54" s="35"/>
    </row>
    <row r="55" spans="8:17">
      <c r="H55" s="33"/>
      <c r="Q55" s="35"/>
    </row>
    <row r="56" spans="8:17">
      <c r="H56" s="33"/>
      <c r="Q56" s="35"/>
    </row>
    <row r="57" spans="8:17">
      <c r="H57" s="33"/>
      <c r="Q57" s="35"/>
    </row>
    <row r="58" spans="8:17">
      <c r="H58" s="33"/>
      <c r="Q58" s="35"/>
    </row>
    <row r="59" spans="8:17">
      <c r="H59" s="33"/>
      <c r="Q59" s="35"/>
    </row>
    <row r="60" spans="8:17">
      <c r="H60" s="33"/>
      <c r="Q60" s="35"/>
    </row>
    <row r="61" spans="8:17">
      <c r="H61" s="33"/>
      <c r="Q61" s="35"/>
    </row>
    <row r="62" spans="8:17">
      <c r="H62" s="33"/>
      <c r="Q62" s="35"/>
    </row>
    <row r="63" spans="8:17">
      <c r="H63" s="33"/>
      <c r="Q63" s="35"/>
    </row>
    <row r="64" spans="8:17">
      <c r="H64" s="33"/>
      <c r="Q64" s="35"/>
    </row>
    <row r="65" spans="8:17">
      <c r="H65" s="33"/>
      <c r="Q65" s="35"/>
    </row>
    <row r="66" spans="8:17">
      <c r="H66" s="33"/>
      <c r="Q66" s="35"/>
    </row>
    <row r="67" spans="8:17">
      <c r="H67" s="33"/>
      <c r="Q67" s="35"/>
    </row>
    <row r="68" spans="8:17">
      <c r="H68" s="33"/>
      <c r="Q68" s="35"/>
    </row>
    <row r="69" spans="8:17">
      <c r="H69" s="33"/>
      <c r="Q69" s="35"/>
    </row>
    <row r="70" spans="8:17">
      <c r="H70" s="33"/>
      <c r="Q70" s="35"/>
    </row>
    <row r="71" spans="8:17">
      <c r="H71" s="33"/>
      <c r="Q71" s="35"/>
    </row>
    <row r="72" spans="8:17">
      <c r="H72" s="33"/>
      <c r="Q72" s="35"/>
    </row>
    <row r="73" spans="8:17">
      <c r="H73" s="33"/>
      <c r="Q73" s="35"/>
    </row>
    <row r="74" spans="8:17">
      <c r="H74" s="33"/>
      <c r="Q74" s="35"/>
    </row>
    <row r="75" spans="8:17">
      <c r="H75" s="33"/>
      <c r="Q75" s="35"/>
    </row>
    <row r="76" spans="8:17">
      <c r="H76" s="33"/>
      <c r="Q76" s="35"/>
    </row>
    <row r="77" spans="8:17">
      <c r="H77" s="33"/>
      <c r="Q77" s="35"/>
    </row>
    <row r="78" spans="8:17">
      <c r="H78" s="33"/>
      <c r="Q78" s="35"/>
    </row>
    <row r="79" spans="8:17">
      <c r="H79" s="33"/>
      <c r="Q79" s="35"/>
    </row>
    <row r="80" spans="8:17">
      <c r="H80" s="33"/>
      <c r="Q80" s="35"/>
    </row>
    <row r="81" spans="8:17">
      <c r="H81" s="33"/>
      <c r="Q81" s="35"/>
    </row>
    <row r="82" spans="8:17">
      <c r="H82" s="33"/>
      <c r="Q82" s="35"/>
    </row>
    <row r="83" spans="8:17">
      <c r="H83" s="33"/>
      <c r="Q83" s="35"/>
    </row>
    <row r="84" spans="8:17">
      <c r="H84" s="33"/>
      <c r="Q84" s="35"/>
    </row>
    <row r="85" spans="8:17">
      <c r="H85" s="33"/>
      <c r="Q85" s="35"/>
    </row>
    <row r="86" spans="8:17">
      <c r="H86" s="33"/>
      <c r="Q86" s="35"/>
    </row>
    <row r="87" spans="8:17">
      <c r="H87" s="33"/>
      <c r="Q87" s="35"/>
    </row>
    <row r="88" spans="8:17">
      <c r="H88" s="33"/>
      <c r="Q88" s="35"/>
    </row>
    <row r="89" spans="8:17">
      <c r="H89" s="33"/>
      <c r="Q89" s="35"/>
    </row>
    <row r="90" spans="8:17">
      <c r="H90" s="33"/>
      <c r="Q90" s="35"/>
    </row>
    <row r="91" spans="8:17">
      <c r="H91" s="33"/>
      <c r="Q91" s="35"/>
    </row>
    <row r="92" spans="8:17">
      <c r="H92" s="33"/>
      <c r="Q92" s="35"/>
    </row>
    <row r="93" spans="8:17">
      <c r="H93" s="33"/>
      <c r="Q93" s="35"/>
    </row>
    <row r="94" spans="8:17">
      <c r="H94" s="33"/>
      <c r="Q94" s="35"/>
    </row>
    <row r="95" spans="8:17">
      <c r="H95" s="33"/>
      <c r="Q95" s="35"/>
    </row>
    <row r="96" spans="8:17">
      <c r="H96" s="33"/>
      <c r="Q96" s="35"/>
    </row>
    <row r="97" spans="1:17">
      <c r="H97" s="33"/>
      <c r="Q97" s="35"/>
    </row>
    <row r="98" spans="1:17">
      <c r="H98" s="33"/>
      <c r="Q98" s="35"/>
    </row>
    <row r="99" spans="1:17">
      <c r="H99" s="33"/>
      <c r="Q99" s="35"/>
    </row>
    <row r="100" spans="1:17">
      <c r="A100" s="26"/>
      <c r="B100" s="25"/>
      <c r="C100" s="25"/>
      <c r="D100" s="26"/>
      <c r="E100" s="26"/>
      <c r="F100" s="26"/>
      <c r="G100" s="26"/>
      <c r="H100" s="34"/>
      <c r="I100" s="26"/>
      <c r="J100" s="26"/>
      <c r="K100" s="26"/>
      <c r="L100" s="26"/>
      <c r="O100" s="26"/>
      <c r="P100" s="26"/>
      <c r="Q100" s="36"/>
    </row>
  </sheetData>
  <mergeCells count="2">
    <mergeCell ref="A1:H1"/>
    <mergeCell ref="I1:Q1"/>
  </mergeCells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80D44D2-F028-4F2F-9D51-EB2AB1B374A9}">
          <x14:formula1>
            <xm:f>Reference!$C$1:$C$3</xm:f>
          </x14:formula1>
          <xm:sqref>M3:N100</xm:sqref>
        </x14:dataValidation>
        <x14:dataValidation type="list" allowBlank="1" showInputMessage="1" showErrorMessage="1" xr:uid="{47E55FDE-C006-4E58-86D9-C1D664A3023A}">
          <x14:formula1>
            <xm:f>Reference!$B$1:$B$4</xm:f>
          </x14:formula1>
          <xm:sqref>L3:L100</xm:sqref>
        </x14:dataValidation>
        <x14:dataValidation type="list" allowBlank="1" showInputMessage="1" showErrorMessage="1" xr:uid="{050E14E1-DA5F-42D6-AE32-6FABC6638015}">
          <x14:formula1>
            <xm:f>Reference!$A$1:$A$4</xm:f>
          </x14:formula1>
          <xm:sqref>F3:F100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28DC0-1A08-41D0-B9BF-9DD49C4B3B69}">
  <dimension ref="A1:C4"/>
  <sheetViews>
    <sheetView workbookViewId="0">
      <selection activeCell="C4" sqref="C4"/>
    </sheetView>
  </sheetViews>
  <sheetFormatPr defaultRowHeight="15"/>
  <sheetData>
    <row r="1" spans="1:3">
      <c r="A1" t="s">
        <v>14</v>
      </c>
      <c r="B1" t="s">
        <v>64</v>
      </c>
      <c r="C1" t="s">
        <v>64</v>
      </c>
    </row>
    <row r="2" spans="1:3">
      <c r="A2" t="s">
        <v>11</v>
      </c>
      <c r="B2" t="s">
        <v>63</v>
      </c>
      <c r="C2" t="s">
        <v>54</v>
      </c>
    </row>
    <row r="3" spans="1:3">
      <c r="A3" t="s">
        <v>12</v>
      </c>
      <c r="B3" t="s">
        <v>59</v>
      </c>
      <c r="C3" t="s">
        <v>53</v>
      </c>
    </row>
    <row r="4" spans="1:3">
      <c r="A4" t="s">
        <v>13</v>
      </c>
      <c r="B4" t="s">
        <v>52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74"/>
  <sheetViews>
    <sheetView workbookViewId="0">
      <pane xSplit="1" ySplit="1" topLeftCell="B59" activePane="bottomRight" state="frozen"/>
      <selection pane="bottomRight" activeCell="B82" sqref="B82"/>
      <selection pane="bottomLeft"/>
      <selection pane="topRight"/>
    </sheetView>
  </sheetViews>
  <sheetFormatPr defaultColWidth="9.140625" defaultRowHeight="15"/>
  <cols>
    <col min="1" max="1" width="65.7109375" style="2" customWidth="1"/>
    <col min="2" max="2" width="25.28515625" style="2" customWidth="1"/>
    <col min="3" max="4" width="12.85546875" style="2" customWidth="1"/>
    <col min="5" max="5" width="42" style="2" customWidth="1"/>
    <col min="6" max="6" width="7.7109375" style="2" customWidth="1"/>
    <col min="7" max="7" width="35.140625" style="2" customWidth="1"/>
    <col min="8" max="8" width="18.85546875" style="2" customWidth="1"/>
    <col min="9" max="16384" width="9.140625" style="2"/>
  </cols>
  <sheetData>
    <row r="1" spans="1:8" s="3" customFormat="1" ht="30">
      <c r="A1" s="3" t="s">
        <v>65</v>
      </c>
      <c r="B1" s="3" t="s">
        <v>66</v>
      </c>
      <c r="C1" s="3" t="s">
        <v>67</v>
      </c>
      <c r="D1" s="3" t="s">
        <v>68</v>
      </c>
      <c r="E1" s="3" t="s">
        <v>69</v>
      </c>
      <c r="F1" s="3" t="s">
        <v>70</v>
      </c>
      <c r="G1" s="3" t="s">
        <v>71</v>
      </c>
      <c r="H1" s="3" t="s">
        <v>72</v>
      </c>
    </row>
    <row r="2" spans="1:8">
      <c r="A2" s="2" t="s">
        <v>73</v>
      </c>
      <c r="B2" s="2" t="s">
        <v>74</v>
      </c>
      <c r="C2" s="11">
        <v>44130</v>
      </c>
      <c r="D2" s="11">
        <v>44141</v>
      </c>
      <c r="E2" s="2" t="s">
        <v>75</v>
      </c>
    </row>
    <row r="3" spans="1:8">
      <c r="A3" s="2" t="s">
        <v>76</v>
      </c>
      <c r="B3" s="2" t="s">
        <v>74</v>
      </c>
      <c r="C3" s="11">
        <v>44130</v>
      </c>
      <c r="D3" s="11">
        <v>44141</v>
      </c>
      <c r="E3" s="2" t="s">
        <v>77</v>
      </c>
    </row>
    <row r="4" spans="1:8">
      <c r="A4" s="2" t="s">
        <v>78</v>
      </c>
      <c r="B4" s="2" t="s">
        <v>74</v>
      </c>
      <c r="C4" s="11">
        <v>44130</v>
      </c>
      <c r="D4" s="11">
        <v>44189</v>
      </c>
    </row>
    <row r="5" spans="1:8" ht="45">
      <c r="A5" s="1" t="s">
        <v>79</v>
      </c>
      <c r="B5" s="2" t="s">
        <v>80</v>
      </c>
      <c r="C5" s="11"/>
      <c r="D5" s="11"/>
      <c r="E5" s="16" t="s">
        <v>81</v>
      </c>
    </row>
    <row r="6" spans="1:8">
      <c r="A6" s="23" t="s">
        <v>82</v>
      </c>
      <c r="B6" s="2" t="s">
        <v>80</v>
      </c>
      <c r="C6" s="11"/>
      <c r="D6" s="11"/>
      <c r="E6" s="16"/>
    </row>
    <row r="7" spans="1:8">
      <c r="A7" s="23" t="s">
        <v>83</v>
      </c>
      <c r="B7" s="2" t="s">
        <v>80</v>
      </c>
      <c r="C7" s="11"/>
      <c r="D7" s="11"/>
      <c r="E7" s="16"/>
    </row>
    <row r="8" spans="1:8">
      <c r="A8" s="23" t="s">
        <v>84</v>
      </c>
      <c r="B8" s="2" t="s">
        <v>80</v>
      </c>
      <c r="C8" s="11"/>
      <c r="D8" s="11"/>
      <c r="E8" s="16"/>
    </row>
    <row r="9" spans="1:8">
      <c r="A9" s="23" t="s">
        <v>85</v>
      </c>
      <c r="B9" s="2" t="s">
        <v>80</v>
      </c>
      <c r="C9" s="11"/>
      <c r="D9" s="11"/>
      <c r="E9" s="16"/>
    </row>
    <row r="10" spans="1:8">
      <c r="A10" s="23" t="s">
        <v>86</v>
      </c>
      <c r="B10" s="2" t="s">
        <v>80</v>
      </c>
      <c r="C10" s="11"/>
      <c r="D10" s="11"/>
      <c r="E10" s="16"/>
    </row>
    <row r="11" spans="1:8">
      <c r="A11" s="23" t="s">
        <v>87</v>
      </c>
      <c r="B11" s="2" t="s">
        <v>80</v>
      </c>
      <c r="C11" s="11"/>
      <c r="D11" s="11"/>
      <c r="E11" s="16"/>
    </row>
    <row r="12" spans="1:8">
      <c r="A12" s="2" t="s">
        <v>88</v>
      </c>
      <c r="B12" s="2" t="s">
        <v>89</v>
      </c>
      <c r="C12" s="11"/>
      <c r="D12" s="11"/>
      <c r="E12" s="16"/>
    </row>
    <row r="13" spans="1:8">
      <c r="A13" s="2" t="s">
        <v>90</v>
      </c>
      <c r="B13" s="2" t="s">
        <v>91</v>
      </c>
      <c r="C13" s="11"/>
      <c r="D13" s="11"/>
    </row>
    <row r="14" spans="1:8">
      <c r="A14" s="2" t="s">
        <v>92</v>
      </c>
      <c r="C14" s="11"/>
      <c r="D14" s="11"/>
    </row>
    <row r="15" spans="1:8" ht="30">
      <c r="A15" s="2" t="s">
        <v>93</v>
      </c>
      <c r="B15" s="2" t="s">
        <v>94</v>
      </c>
      <c r="C15" s="11">
        <v>44111</v>
      </c>
      <c r="D15" s="11">
        <v>44134</v>
      </c>
      <c r="E15" s="2" t="s">
        <v>95</v>
      </c>
    </row>
    <row r="16" spans="1:8">
      <c r="A16" s="2" t="s">
        <v>96</v>
      </c>
      <c r="B16" s="2" t="s">
        <v>94</v>
      </c>
      <c r="C16" s="11">
        <v>44117</v>
      </c>
      <c r="E16" s="2" t="s">
        <v>97</v>
      </c>
    </row>
    <row r="17" spans="1:5">
      <c r="A17" s="2" t="s">
        <v>98</v>
      </c>
      <c r="B17" s="2" t="s">
        <v>94</v>
      </c>
      <c r="C17" s="11">
        <v>44117</v>
      </c>
      <c r="E17" s="2" t="s">
        <v>99</v>
      </c>
    </row>
    <row r="18" spans="1:5" ht="45">
      <c r="A18" s="2" t="s">
        <v>100</v>
      </c>
      <c r="B18" s="2" t="s">
        <v>94</v>
      </c>
      <c r="C18" s="11">
        <v>44117</v>
      </c>
      <c r="E18" s="2" t="s">
        <v>101</v>
      </c>
    </row>
    <row r="19" spans="1:5">
      <c r="A19" s="2" t="s">
        <v>102</v>
      </c>
      <c r="B19" s="2" t="s">
        <v>94</v>
      </c>
      <c r="C19" s="11">
        <v>44117</v>
      </c>
      <c r="E19" s="2" t="s">
        <v>103</v>
      </c>
    </row>
    <row r="20" spans="1:5" ht="30">
      <c r="A20" s="2" t="s">
        <v>104</v>
      </c>
      <c r="B20" s="2" t="s">
        <v>105</v>
      </c>
      <c r="C20" s="11">
        <v>44140</v>
      </c>
      <c r="E20" s="2" t="s">
        <v>106</v>
      </c>
    </row>
    <row r="21" spans="1:5" ht="60">
      <c r="A21" s="2" t="s">
        <v>107</v>
      </c>
      <c r="B21" s="2" t="s">
        <v>94</v>
      </c>
      <c r="C21" s="11">
        <v>44117</v>
      </c>
      <c r="E21" s="2" t="s">
        <v>108</v>
      </c>
    </row>
    <row r="22" spans="1:5">
      <c r="A22" s="2" t="s">
        <v>109</v>
      </c>
      <c r="B22" s="2" t="s">
        <v>94</v>
      </c>
      <c r="C22" s="11">
        <v>44117</v>
      </c>
      <c r="E22" s="2" t="s">
        <v>110</v>
      </c>
    </row>
    <row r="23" spans="1:5">
      <c r="A23" s="2" t="s">
        <v>111</v>
      </c>
      <c r="B23" s="2" t="s">
        <v>94</v>
      </c>
      <c r="C23" s="11">
        <v>44117</v>
      </c>
      <c r="E23" s="2" t="s">
        <v>110</v>
      </c>
    </row>
    <row r="24" spans="1:5" ht="45">
      <c r="A24" s="2" t="s">
        <v>112</v>
      </c>
      <c r="B24" s="2" t="s">
        <v>94</v>
      </c>
      <c r="C24" s="11">
        <v>44117</v>
      </c>
      <c r="E24" s="2" t="s">
        <v>113</v>
      </c>
    </row>
    <row r="25" spans="1:5">
      <c r="A25" s="2" t="s">
        <v>114</v>
      </c>
      <c r="B25" s="2" t="s">
        <v>94</v>
      </c>
      <c r="C25" s="11">
        <v>44117</v>
      </c>
    </row>
    <row r="26" spans="1:5">
      <c r="A26" s="2" t="s">
        <v>115</v>
      </c>
      <c r="B26" s="2" t="s">
        <v>94</v>
      </c>
      <c r="C26" s="11">
        <v>44117</v>
      </c>
    </row>
    <row r="27" spans="1:5">
      <c r="C27" s="11"/>
    </row>
    <row r="28" spans="1:5">
      <c r="A28" s="12" t="s">
        <v>116</v>
      </c>
      <c r="C28" s="11"/>
    </row>
    <row r="29" spans="1:5" ht="30">
      <c r="A29" s="2" t="s">
        <v>117</v>
      </c>
      <c r="C29" s="11"/>
    </row>
    <row r="30" spans="1:5">
      <c r="C30" s="11"/>
    </row>
    <row r="31" spans="1:5" s="18" customFormat="1" ht="45">
      <c r="A31" s="17" t="s">
        <v>118</v>
      </c>
      <c r="B31" s="18" t="s">
        <v>119</v>
      </c>
    </row>
    <row r="32" spans="1:5" s="18" customFormat="1" ht="45">
      <c r="A32" s="19" t="s">
        <v>120</v>
      </c>
      <c r="B32" s="18" t="s">
        <v>119</v>
      </c>
      <c r="E32" s="18" t="s">
        <v>121</v>
      </c>
    </row>
    <row r="33" spans="1:7" s="18" customFormat="1" ht="30">
      <c r="A33" s="19" t="s">
        <v>122</v>
      </c>
      <c r="B33" s="18" t="s">
        <v>119</v>
      </c>
      <c r="E33" s="18" t="s">
        <v>123</v>
      </c>
    </row>
    <row r="34" spans="1:7" s="18" customFormat="1" ht="30">
      <c r="A34" s="19" t="s">
        <v>124</v>
      </c>
      <c r="B34" s="18" t="s">
        <v>119</v>
      </c>
      <c r="E34" s="18" t="s">
        <v>125</v>
      </c>
      <c r="G34" s="18" t="s">
        <v>126</v>
      </c>
    </row>
    <row r="35" spans="1:7" s="18" customFormat="1">
      <c r="A35" s="19" t="s">
        <v>127</v>
      </c>
      <c r="B35" s="18" t="s">
        <v>119</v>
      </c>
    </row>
    <row r="36" spans="1:7" s="18" customFormat="1" ht="30">
      <c r="A36" s="19" t="s">
        <v>128</v>
      </c>
      <c r="B36" s="18" t="s">
        <v>119</v>
      </c>
      <c r="E36" s="18" t="s">
        <v>129</v>
      </c>
    </row>
    <row r="37" spans="1:7" s="18" customFormat="1">
      <c r="A37" s="20" t="s">
        <v>130</v>
      </c>
      <c r="B37" s="18" t="s">
        <v>119</v>
      </c>
    </row>
    <row r="38" spans="1:7" s="18" customFormat="1">
      <c r="A38" s="20" t="s">
        <v>131</v>
      </c>
      <c r="B38" s="18" t="s">
        <v>119</v>
      </c>
      <c r="G38" s="18" t="s">
        <v>132</v>
      </c>
    </row>
    <row r="39" spans="1:7" s="18" customFormat="1">
      <c r="A39" s="20" t="s">
        <v>133</v>
      </c>
      <c r="E39" s="18" t="s">
        <v>134</v>
      </c>
    </row>
    <row r="40" spans="1:7" s="18" customFormat="1" ht="360" customHeight="1">
      <c r="A40" s="20" t="s">
        <v>135</v>
      </c>
      <c r="B40" s="18" t="s">
        <v>136</v>
      </c>
      <c r="E40" s="21" t="s">
        <v>137</v>
      </c>
    </row>
    <row r="41" spans="1:7" ht="15.75">
      <c r="A41" s="7"/>
      <c r="E41" s="14" t="s">
        <v>138</v>
      </c>
    </row>
    <row r="42" spans="1:7">
      <c r="A42" s="8" t="s">
        <v>139</v>
      </c>
      <c r="E42" s="15"/>
    </row>
    <row r="43" spans="1:7" ht="30">
      <c r="A43" s="9" t="s">
        <v>140</v>
      </c>
      <c r="B43" s="2" t="s">
        <v>136</v>
      </c>
      <c r="E43" s="13"/>
    </row>
    <row r="44" spans="1:7" ht="45">
      <c r="A44" s="9" t="s">
        <v>141</v>
      </c>
      <c r="B44" s="2" t="s">
        <v>136</v>
      </c>
      <c r="E44" s="13"/>
      <c r="F44" s="10"/>
    </row>
    <row r="45" spans="1:7" ht="30">
      <c r="A45" s="9" t="s">
        <v>142</v>
      </c>
      <c r="B45" s="2" t="s">
        <v>143</v>
      </c>
      <c r="E45" s="13"/>
    </row>
    <row r="46" spans="1:7" ht="30">
      <c r="A46" s="9" t="s">
        <v>144</v>
      </c>
      <c r="B46" s="2" t="s">
        <v>136</v>
      </c>
      <c r="E46" s="13"/>
    </row>
    <row r="47" spans="1:7">
      <c r="A47" s="9" t="s">
        <v>145</v>
      </c>
      <c r="B47" s="2" t="s">
        <v>136</v>
      </c>
      <c r="E47" s="13"/>
    </row>
    <row r="48" spans="1:7">
      <c r="A48" s="9" t="s">
        <v>146</v>
      </c>
      <c r="B48" s="2" t="s">
        <v>136</v>
      </c>
      <c r="E48" s="13"/>
    </row>
    <row r="49" spans="1:5">
      <c r="A49" s="6"/>
      <c r="E49" s="13"/>
    </row>
    <row r="50" spans="1:5">
      <c r="A50" s="12" t="s">
        <v>147</v>
      </c>
      <c r="E50" s="13" t="s">
        <v>138</v>
      </c>
    </row>
    <row r="51" spans="1:5" ht="30">
      <c r="A51" s="5" t="s">
        <v>148</v>
      </c>
      <c r="B51" s="2" t="s">
        <v>149</v>
      </c>
      <c r="E51" s="13"/>
    </row>
    <row r="52" spans="1:5" ht="30">
      <c r="A52" s="5" t="s">
        <v>150</v>
      </c>
      <c r="B52" s="2" t="s">
        <v>149</v>
      </c>
      <c r="E52" s="13"/>
    </row>
    <row r="53" spans="1:5" ht="30">
      <c r="A53" s="5" t="s">
        <v>151</v>
      </c>
      <c r="B53" s="2" t="s">
        <v>149</v>
      </c>
      <c r="E53" s="13"/>
    </row>
    <row r="54" spans="1:5">
      <c r="A54" s="5" t="s">
        <v>152</v>
      </c>
      <c r="B54" s="2" t="s">
        <v>149</v>
      </c>
    </row>
    <row r="55" spans="1:5" ht="45">
      <c r="A55" s="5" t="s">
        <v>153</v>
      </c>
      <c r="B55" s="2" t="s">
        <v>149</v>
      </c>
    </row>
    <row r="56" spans="1:5" ht="30">
      <c r="A56" s="5" t="s">
        <v>154</v>
      </c>
      <c r="B56" s="2" t="s">
        <v>149</v>
      </c>
    </row>
    <row r="57" spans="1:5">
      <c r="A57" s="5"/>
      <c r="B57" s="2" t="s">
        <v>149</v>
      </c>
    </row>
    <row r="59" spans="1:5">
      <c r="A59" s="2" t="s">
        <v>155</v>
      </c>
    </row>
    <row r="60" spans="1:5" ht="30">
      <c r="A60" s="2" t="s">
        <v>156</v>
      </c>
      <c r="B60" s="2" t="s">
        <v>143</v>
      </c>
    </row>
    <row r="62" spans="1:5">
      <c r="A62" s="2" t="s">
        <v>157</v>
      </c>
    </row>
    <row r="63" spans="1:5">
      <c r="A63" s="2" t="s">
        <v>158</v>
      </c>
      <c r="B63" s="2" t="s">
        <v>74</v>
      </c>
      <c r="E63" s="2" t="s">
        <v>159</v>
      </c>
    </row>
    <row r="64" spans="1:5">
      <c r="A64" s="2" t="s">
        <v>160</v>
      </c>
      <c r="B64" s="2" t="s">
        <v>74</v>
      </c>
    </row>
    <row r="65" spans="1:7">
      <c r="A65" s="2" t="s">
        <v>161</v>
      </c>
      <c r="B65" s="2" t="s">
        <v>74</v>
      </c>
    </row>
    <row r="66" spans="1:7">
      <c r="A66" s="2" t="s">
        <v>162</v>
      </c>
      <c r="B66" s="2" t="s">
        <v>74</v>
      </c>
    </row>
    <row r="67" spans="1:7">
      <c r="A67" s="2" t="s">
        <v>163</v>
      </c>
      <c r="B67" s="2" t="s">
        <v>74</v>
      </c>
    </row>
    <row r="68" spans="1:7" ht="30">
      <c r="A68" s="2" t="s">
        <v>164</v>
      </c>
      <c r="B68" s="2" t="s">
        <v>165</v>
      </c>
    </row>
    <row r="69" spans="1:7">
      <c r="A69" s="2" t="s">
        <v>166</v>
      </c>
      <c r="B69" s="2" t="s">
        <v>74</v>
      </c>
    </row>
    <row r="70" spans="1:7" ht="60">
      <c r="A70" s="2" t="s">
        <v>167</v>
      </c>
    </row>
    <row r="71" spans="1:7" ht="60">
      <c r="A71" s="2" t="s">
        <v>168</v>
      </c>
      <c r="E71" s="2" t="s">
        <v>169</v>
      </c>
      <c r="G71" s="2" t="s">
        <v>170</v>
      </c>
    </row>
    <row r="72" spans="1:7" ht="60">
      <c r="B72" s="2" t="s">
        <v>94</v>
      </c>
      <c r="E72" s="2" t="s">
        <v>171</v>
      </c>
      <c r="G72" s="2" t="s">
        <v>172</v>
      </c>
    </row>
    <row r="73" spans="1:7">
      <c r="A73" s="2" t="s">
        <v>173</v>
      </c>
    </row>
    <row r="74" spans="1:7">
      <c r="B74" s="2" t="s">
        <v>74</v>
      </c>
    </row>
  </sheetData>
  <dataValidations count="1">
    <dataValidation type="date" allowBlank="1" showInputMessage="1" showErrorMessage="1" sqref="C76:D1048576 C1:D73" xr:uid="{B87F5F3C-8315-42F6-AD8D-76852AF1B3B3}">
      <formula1>44105</formula1>
      <formula2>44561</formula2>
    </dataValidation>
  </dataValidations>
  <hyperlinks>
    <hyperlink ref="E5" r:id="rId1" xr:uid="{E62420C5-D36E-439B-B526-EC79C07C0625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E2A915F55C782479AE43D0D9F1EC914" ma:contentTypeVersion="22" ma:contentTypeDescription="Create a new document." ma:contentTypeScope="" ma:versionID="a6d0fa26f84102523db788af0e339f26">
  <xsd:schema xmlns:xsd="http://www.w3.org/2001/XMLSchema" xmlns:xs="http://www.w3.org/2001/XMLSchema" xmlns:p="http://schemas.microsoft.com/office/2006/metadata/properties" xmlns:ns2="8127a547-e3f4-48da-9240-798c14937afb" xmlns:ns3="ec5fe3c8-62b0-4950-ab5b-cf276b13fdfb" targetNamespace="http://schemas.microsoft.com/office/2006/metadata/properties" ma:root="true" ma:fieldsID="ba8f71f0764b765d31682984f3748769" ns2:_="" ns3:_="">
    <xsd:import namespace="8127a547-e3f4-48da-9240-798c14937afb"/>
    <xsd:import namespace="ec5fe3c8-62b0-4950-ab5b-cf276b13fdfb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Comment" minOccurs="0"/>
                <xsd:element ref="ns2:LastSharedByTime" minOccurs="0"/>
                <xsd:element ref="ns2:LastSharedByUser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RequiredDoc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27a547-e3f4-48da-9240-798c14937af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LastSharedByTime" ma:index="11" nillable="true" ma:displayName="Last Shared By Time" ma:internalName="LastSharedByTime" ma:readOnly="true">
      <xsd:simpleType>
        <xsd:restriction base="dms:DateTime"/>
      </xsd:simpleType>
    </xsd:element>
    <xsd:element name="LastSharedByUser" ma:index="12" nillable="true" ma:displayName="Last Shared By User" ma:description="" ma:internalName="LastSharedByUser" ma:readOnly="true">
      <xsd:simpleType>
        <xsd:restriction base="dms:Note">
          <xsd:maxLength value="255"/>
        </xsd:restriction>
      </xsd:simpleType>
    </xsd:element>
    <xsd:element name="TaxCatchAll" ma:index="27" nillable="true" ma:displayName="Taxonomy Catch All Column" ma:hidden="true" ma:list="{4ab78d1d-3290-474a-86f2-edad2f010b0a}" ma:internalName="TaxCatchAll" ma:showField="CatchAllData" ma:web="8127a547-e3f4-48da-9240-798c14937a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5fe3c8-62b0-4950-ab5b-cf276b13fdfb" elementFormDefault="qualified">
    <xsd:import namespace="http://schemas.microsoft.com/office/2006/documentManagement/types"/>
    <xsd:import namespace="http://schemas.microsoft.com/office/infopath/2007/PartnerControls"/>
    <xsd:element name="Comment" ma:index="10" nillable="true" ma:displayName="Comment" ma:internalName="Comment">
      <xsd:simpleType>
        <xsd:restriction base="dms:Text"/>
      </xsd:simpleType>
    </xsd:element>
    <xsd:element name="MediaServiceMetadata" ma:index="13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4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5" nillable="true" ma:displayName="MediaServiceAutoTags" ma:internalName="MediaServiceAutoTags" ma:readOnly="true">
      <xsd:simpleType>
        <xsd:restriction base="dms:Text"/>
      </xsd:simpleType>
    </xsd:element>
    <xsd:element name="MediaServiceOCR" ma:index="16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3" nillable="true" ma:displayName="Length (seconds)" ma:internalName="MediaLengthInSeconds" ma:readOnly="true">
      <xsd:simpleType>
        <xsd:restriction base="dms:Unknown"/>
      </xsd:simpleType>
    </xsd:element>
    <xsd:element name="RequiredDoc" ma:index="24" nillable="true" ma:displayName="Required Doc" ma:default="0" ma:format="Dropdown" ma:internalName="RequiredDoc">
      <xsd:simpleType>
        <xsd:restriction base="dms:Boolean"/>
      </xsd:simpleType>
    </xsd:element>
    <xsd:element name="lcf76f155ced4ddcb4097134ff3c332f" ma:index="26" nillable="true" ma:taxonomy="true" ma:internalName="lcf76f155ced4ddcb4097134ff3c332f" ma:taxonomyFieldName="MediaServiceImageTags" ma:displayName="Image Tags" ma:readOnly="false" ma:fieldId="{5cf76f15-5ced-4ddc-b409-7134ff3c332f}" ma:taxonomyMulti="true" ma:sspId="b8ed7cba-b263-44e1-aaea-116db9091a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8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 xmlns="ec5fe3c8-62b0-4950-ab5b-cf276b13fdfb" xsi:nil="true"/>
    <RequiredDoc xmlns="ec5fe3c8-62b0-4950-ab5b-cf276b13fdfb">false</RequiredDoc>
    <lcf76f155ced4ddcb4097134ff3c332f xmlns="ec5fe3c8-62b0-4950-ab5b-cf276b13fdfb">
      <Terms xmlns="http://schemas.microsoft.com/office/infopath/2007/PartnerControls"/>
    </lcf76f155ced4ddcb4097134ff3c332f>
    <TaxCatchAll xmlns="8127a547-e3f4-48da-9240-798c14937afb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73403A6-9814-48EE-8D85-57864EF5F2D9}"/>
</file>

<file path=customXml/itemProps2.xml><?xml version="1.0" encoding="utf-8"?>
<ds:datastoreItem xmlns:ds="http://schemas.openxmlformats.org/officeDocument/2006/customXml" ds:itemID="{41D1EDB3-184C-4F9C-A695-137F850CD5E3}"/>
</file>

<file path=customXml/itemProps3.xml><?xml version="1.0" encoding="utf-8"?>
<ds:datastoreItem xmlns:ds="http://schemas.openxmlformats.org/officeDocument/2006/customXml" ds:itemID="{1299AE15-F94B-4A8C-A882-BB0D06A2F1F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 Petrea</dc:creator>
  <cp:keywords/>
  <dc:description/>
  <cp:lastModifiedBy>Adam Petrea</cp:lastModifiedBy>
  <cp:revision/>
  <dcterms:created xsi:type="dcterms:W3CDTF">2020-09-22T13:20:38Z</dcterms:created>
  <dcterms:modified xsi:type="dcterms:W3CDTF">2024-04-03T16:39:44Z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0x0101004E2A915F55C782479AE43D0D9F1EC914</vt:lpwstr>
  </property>
  <property fmtid="{D5CDD505-2E9C-101B-9397-08002B2CF9AE}" pid="3" name="MediaServiceImageTags">
    <vt:lpwstr/>
  </property>
</Properties>
</file>